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TNPz Zemsliekšņu iepirkumi\2022\TNPz 112 Logu nomaiņa Stendes pamatskolai atkārtots\"/>
    </mc:Choice>
  </mc:AlternateContent>
  <xr:revisionPtr revIDLastSave="0" documentId="13_ncr:1_{376C25EB-7DB9-4781-9A30-B6882D4ACB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optāme" sheetId="6" r:id="rId1"/>
    <sheet name="Kopsavilkums" sheetId="5" r:id="rId2"/>
    <sheet name="Tāme" sheetId="1" r:id="rId3"/>
  </sheets>
  <externalReferences>
    <externalReference r:id="rId4"/>
  </externalReferences>
  <definedNames>
    <definedName name="_xlnm.Print_Area" localSheetId="2">Tāme!$A$1:$Q$39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8" i="1" l="1"/>
  <c r="P18" i="1" s="1"/>
  <c r="O19" i="1"/>
  <c r="P19" i="1" s="1"/>
  <c r="O20" i="1"/>
  <c r="P20" i="1" s="1"/>
  <c r="O21" i="1"/>
  <c r="P21" i="1" s="1"/>
  <c r="O22" i="1"/>
  <c r="P22" i="1" s="1"/>
  <c r="O23" i="1"/>
  <c r="P23" i="1" s="1"/>
  <c r="O24" i="1"/>
  <c r="O25" i="1"/>
  <c r="P25" i="1" s="1"/>
  <c r="O26" i="1"/>
  <c r="P26" i="1" s="1"/>
  <c r="O27" i="1"/>
  <c r="P27" i="1" s="1"/>
  <c r="O28" i="1"/>
  <c r="P28" i="1" s="1"/>
  <c r="O29" i="1"/>
  <c r="P29" i="1" s="1"/>
  <c r="N18" i="1"/>
  <c r="N19" i="1"/>
  <c r="N20" i="1"/>
  <c r="N21" i="1"/>
  <c r="N22" i="1"/>
  <c r="N23" i="1"/>
  <c r="N24" i="1"/>
  <c r="P24" i="1" s="1"/>
  <c r="N25" i="1"/>
  <c r="N26" i="1"/>
  <c r="N27" i="1"/>
  <c r="N28" i="1"/>
  <c r="N29" i="1"/>
  <c r="M18" i="1"/>
  <c r="M19" i="1"/>
  <c r="M20" i="1"/>
  <c r="M21" i="1"/>
  <c r="M22" i="1"/>
  <c r="M23" i="1"/>
  <c r="M24" i="1"/>
  <c r="M25" i="1"/>
  <c r="M26" i="1"/>
  <c r="M27" i="1"/>
  <c r="M28" i="1"/>
  <c r="M29" i="1"/>
  <c r="L18" i="1"/>
  <c r="L19" i="1"/>
  <c r="L20" i="1"/>
  <c r="L21" i="1"/>
  <c r="L22" i="1"/>
  <c r="L23" i="1"/>
  <c r="L24" i="1"/>
  <c r="L25" i="1"/>
  <c r="L26" i="1"/>
  <c r="L27" i="1"/>
  <c r="L28" i="1"/>
  <c r="L29" i="1"/>
  <c r="K19" i="1"/>
  <c r="K20" i="1"/>
  <c r="K21" i="1"/>
  <c r="K22" i="1"/>
  <c r="K23" i="1"/>
  <c r="K24" i="1"/>
  <c r="K25" i="1"/>
  <c r="K26" i="1"/>
  <c r="K27" i="1"/>
  <c r="K28" i="1"/>
  <c r="K29" i="1"/>
  <c r="D20" i="6" l="1"/>
  <c r="D21" i="6" s="1"/>
  <c r="D22" i="6" s="1"/>
  <c r="D23" i="6" s="1"/>
  <c r="I17" i="5"/>
  <c r="H17" i="5"/>
  <c r="G17" i="5"/>
  <c r="F17" i="5"/>
  <c r="E17" i="5"/>
  <c r="E18" i="5" s="1"/>
  <c r="O17" i="1"/>
  <c r="O30" i="1" s="1"/>
  <c r="N17" i="1"/>
  <c r="M17" i="1"/>
  <c r="M30" i="1" s="1"/>
  <c r="L17" i="1"/>
  <c r="L30" i="1" s="1"/>
  <c r="K17" i="1"/>
  <c r="K18" i="1"/>
  <c r="P17" i="1" l="1"/>
  <c r="P30" i="1" s="1"/>
  <c r="N30" i="1"/>
  <c r="E20" i="5"/>
  <c r="E21" i="5" s="1"/>
</calcChain>
</file>

<file path=xl/sharedStrings.xml><?xml version="1.0" encoding="utf-8"?>
<sst xmlns="http://schemas.openxmlformats.org/spreadsheetml/2006/main" count="139" uniqueCount="78">
  <si>
    <t>Kods*</t>
  </si>
  <si>
    <t>Mērvienība</t>
  </si>
  <si>
    <t>Daudzums</t>
  </si>
  <si>
    <t>Vienības izmaksas</t>
  </si>
  <si>
    <t>laika
norma
(c/h)</t>
  </si>
  <si>
    <t>darba
samaksas
likme*
(euro/h)</t>
  </si>
  <si>
    <t>darba
alga</t>
  </si>
  <si>
    <t>kopā</t>
  </si>
  <si>
    <t>Kopā uz visu apjomu</t>
  </si>
  <si>
    <t>summa</t>
  </si>
  <si>
    <t>Lokālā tāme Nr.____</t>
  </si>
  <si>
    <t>(būvdarbu veids vai konstruktīvā elementa nosaukums)</t>
  </si>
  <si>
    <t>Objekta nosaukums</t>
  </si>
  <si>
    <t>Būves nosaukums</t>
  </si>
  <si>
    <t>Objekta adrese</t>
  </si>
  <si>
    <t>Būvdarbu nosaukums</t>
  </si>
  <si>
    <t>būvizstrā-dājumi</t>
  </si>
  <si>
    <t>mehā-nismi</t>
  </si>
  <si>
    <t>Sastādīja</t>
  </si>
  <si>
    <t>Nr.
p.
k.</t>
  </si>
  <si>
    <t>(paraksts un tā atšifrējums, datums)</t>
  </si>
  <si>
    <t>Pārbaudīja</t>
  </si>
  <si>
    <t>Sertifikāta Nr.</t>
  </si>
  <si>
    <t>darbie-
tilpība
(c/h)</t>
  </si>
  <si>
    <t>Kopā</t>
  </si>
  <si>
    <t>Pavisam kopā</t>
  </si>
  <si>
    <t>Tai skaitā</t>
  </si>
  <si>
    <t>Nr.p.k.</t>
  </si>
  <si>
    <t xml:space="preserve"> Būvdarbu veids vai konstruktīvā elementa nosaukums</t>
  </si>
  <si>
    <t>t.sk. darba aizsardzība</t>
  </si>
  <si>
    <t>APSTIPRINU</t>
  </si>
  <si>
    <t>(pasūtītāja paraksts un tā atšifrējums)</t>
  </si>
  <si>
    <t>Z.v.</t>
  </si>
  <si>
    <t xml:space="preserve">Objekta nosaukums </t>
  </si>
  <si>
    <t>PVN (21%)</t>
  </si>
  <si>
    <t>Pavisam būvniecības izmaksas</t>
  </si>
  <si>
    <t>kompl.</t>
  </si>
  <si>
    <t>PVC logu nomaiņa</t>
  </si>
  <si>
    <t>gab.</t>
  </si>
  <si>
    <t>Tāme sastādīta ______.gada ____._______________</t>
  </si>
  <si>
    <t>Logu nomaiņa</t>
  </si>
  <si>
    <t>līgumcena</t>
  </si>
  <si>
    <t>Tāme sastādīta 20____.gada ____.______________</t>
  </si>
  <si>
    <t>Regulēšanas darbu veikšana un izpilddokumentācijas sagatavošana (akti, pases, deklarācijas)</t>
  </si>
  <si>
    <t xml:space="preserve">Kopsavilkuma aprēķins </t>
  </si>
  <si>
    <r>
      <t>Par kopējo summu (</t>
    </r>
    <r>
      <rPr>
        <i/>
        <sz val="12"/>
        <rFont val="Times New Roman"/>
        <family val="1"/>
        <charset val="186"/>
      </rPr>
      <t>euro</t>
    </r>
    <r>
      <rPr>
        <sz val="12"/>
        <rFont val="Times New Roman"/>
        <family val="1"/>
        <charset val="186"/>
      </rPr>
      <t>) __________</t>
    </r>
  </si>
  <si>
    <t>Kopējā darbietilpība (c/h) __________</t>
  </si>
  <si>
    <t>Kods,
tāmes Nr.</t>
  </si>
  <si>
    <t>Tāmes izmaksas</t>
  </si>
  <si>
    <t>Darbie-tilpība
(c/h)</t>
  </si>
  <si>
    <t>darba alga</t>
  </si>
  <si>
    <t>būviz-strādā-jumi</t>
  </si>
  <si>
    <t>Virsizdevumi (%)</t>
  </si>
  <si>
    <t>Peļņa (%)</t>
  </si>
  <si>
    <t>20____. gada ____. ____________</t>
  </si>
  <si>
    <t>Būvniecības koptāme</t>
  </si>
  <si>
    <r>
      <t>Objekta izmaksas (</t>
    </r>
    <r>
      <rPr>
        <i/>
        <sz val="12"/>
        <rFont val="Times New Roman"/>
        <family val="1"/>
        <charset val="186"/>
      </rPr>
      <t>euro</t>
    </r>
    <r>
      <rPr>
        <sz val="12"/>
        <rFont val="Times New Roman"/>
        <family val="1"/>
        <charset val="186"/>
      </rPr>
      <t>)</t>
    </r>
  </si>
  <si>
    <t>Stendes pamatskola</t>
  </si>
  <si>
    <t>Brīvības ielā 15, Stendē, Talsu novadā, LV-3257</t>
  </si>
  <si>
    <t xml:space="preserve">Logu nomaiņa </t>
  </si>
  <si>
    <t>Esošo  logu un palodžu demontāža un utilizācija</t>
  </si>
  <si>
    <t>Tiešās izmaksas kopā, t.sk. darba devēja sociālais nodoklis (23.59%):</t>
  </si>
  <si>
    <t xml:space="preserve">Ārējās palodzes - ne mazāk ka 0,5mm biezs skārds ar PVC pārklājumu montāža, platums 270mm, pārklājuma krāsa piemērota konkrēto logu krāsai. Ārējas palodzes slīpums uz ārpusi nav mazāks par 5% </t>
  </si>
  <si>
    <t xml:space="preserve">Iekšējās palodzes uzstādīšana, laminēts MDF, baltā krāsā, platums 450mm </t>
  </si>
  <si>
    <r>
      <t xml:space="preserve">PVC 6 - kameru profila logu, verams/atgāžams, ar izmēriem </t>
    </r>
    <r>
      <rPr>
        <b/>
        <sz val="12"/>
        <rFont val="Times New Roman"/>
        <family val="1"/>
        <charset val="186"/>
      </rPr>
      <t>1140x1690 h</t>
    </r>
    <r>
      <rPr>
        <sz val="12"/>
        <rFont val="Times New Roman"/>
        <family val="1"/>
        <charset val="186"/>
      </rPr>
      <t xml:space="preserve"> mm montāža, ārpuses krāsa RAL 8014, iekšpuses krāsa balta, siltumcaurlaidības koeficienta vērtība logiem un stikliem ne mazākā par U ≤1,2 W/m2, logu vērtnēm jāizmanto paaugstinātas nestspējas furnitūra ar slodzes rezervi, aprīkotām ar vērtņu aizvēršanas deformāciju korekcijas un svara balstierīcēm</t>
    </r>
  </si>
  <si>
    <r>
      <t xml:space="preserve">PVC 6 - kameru profila logu, verams/atgāžams, ar izmēriem </t>
    </r>
    <r>
      <rPr>
        <b/>
        <sz val="12"/>
        <rFont val="Times New Roman"/>
        <family val="1"/>
        <charset val="186"/>
      </rPr>
      <t>940x1690 h</t>
    </r>
    <r>
      <rPr>
        <sz val="12"/>
        <rFont val="Times New Roman"/>
        <family val="1"/>
        <charset val="186"/>
      </rPr>
      <t xml:space="preserve"> mm montāža, ārpuses krāsa RAL 8014, iekšpuses krāsa balta, siltumcaurlaidības koeficienta vērtība logiem un stikliem ne mazākā par U ≤1,2 W/m2, logu vērtnēm jāizmanto paaugstinātas nestspējas furnitūra ar slodzes rezervi, aprīkotām ar vērtņu aizvēršanas deformāciju korekcijas un svara balstierīcēm</t>
    </r>
  </si>
  <si>
    <r>
      <t xml:space="preserve">PVC 6 - kameru profila logu, verams/atgāžams, ar izmēriem </t>
    </r>
    <r>
      <rPr>
        <b/>
        <sz val="12"/>
        <rFont val="Times New Roman"/>
        <family val="1"/>
        <charset val="186"/>
      </rPr>
      <t>950x1690 h</t>
    </r>
    <r>
      <rPr>
        <sz val="12"/>
        <rFont val="Times New Roman"/>
        <family val="1"/>
        <charset val="186"/>
      </rPr>
      <t xml:space="preserve"> mm montāža, ārpuses krāsa RAL 8014, iekšpuses krāsa balta, siltumcaurlaidības koeficienta vērtība logiem un stikliem ne mazākā par U ≤1,2 W/m2, logu vērtnēm jāizmanto paaugstinātas nestspējas furnitūra ar slodzes rezervi, aprīkotām ar vērtņu aizvēršanas deformāciju korekcijas un svara balstierīcēm</t>
    </r>
  </si>
  <si>
    <r>
      <t xml:space="preserve">PVC 6 - kameru profila logu, verams/atgāžams, ar izmēriem </t>
    </r>
    <r>
      <rPr>
        <b/>
        <sz val="12"/>
        <rFont val="Times New Roman"/>
        <family val="1"/>
        <charset val="186"/>
      </rPr>
      <t>1150x1730 h</t>
    </r>
    <r>
      <rPr>
        <sz val="12"/>
        <rFont val="Times New Roman"/>
        <family val="1"/>
        <charset val="186"/>
      </rPr>
      <t xml:space="preserve"> mm montāža, ārpuses krāsa RAL 8014, iekšpuses krāsa balta, siltumcaurlaidības koeficienta vērtība logiem un stikliem ne mazākā par U ≤1,2 W/m2, logu vērtnēm jāizmanto paaugstinātas nestspējas furnitūra ar slodzes rezervi, aprīkotām ar vērtņu aizvēršanas deformāciju korekcijas un svara balstierīcēm</t>
    </r>
  </si>
  <si>
    <r>
      <t xml:space="preserve">PVC 6 - kameru profila logu, verams/atgāžams, ar izmēriem </t>
    </r>
    <r>
      <rPr>
        <b/>
        <sz val="12"/>
        <rFont val="Times New Roman"/>
        <family val="1"/>
        <charset val="186"/>
      </rPr>
      <t>1120x2070 h</t>
    </r>
    <r>
      <rPr>
        <sz val="12"/>
        <rFont val="Times New Roman"/>
        <family val="1"/>
        <charset val="186"/>
      </rPr>
      <t xml:space="preserve"> mm montāža, ārpuses krāsa RAL 8014, iekšpuses krāsa balta, siltumcaurlaidības koeficienta vērtība logiem un stikliem ne mazākā par U ≤1,2 W/m2, logu vērtnēm jāizmanto paaugstinātas nestspējas furnitūra ar slodzes rezervi, aprīkotām ar vērtņu aizvēršanas deformāciju korekcijas un svara balstierīcēm</t>
    </r>
  </si>
  <si>
    <r>
      <t xml:space="preserve">PVC 6 - kameru profila logu, verams/atgāžams, ar izmēriem </t>
    </r>
    <r>
      <rPr>
        <b/>
        <sz val="12"/>
        <rFont val="Times New Roman"/>
        <family val="1"/>
        <charset val="186"/>
      </rPr>
      <t>1180x2050 h</t>
    </r>
    <r>
      <rPr>
        <sz val="12"/>
        <rFont val="Times New Roman"/>
        <family val="1"/>
        <charset val="186"/>
      </rPr>
      <t xml:space="preserve"> mm montāža, ārpuses krāsa RAL 8014, iekšpuses krāsa balta, siltumcaurlaidības koeficienta vērtība logiem un stikliem ne mazākā par U ≤1,2 W/m2, logu vērtnēm jāizmanto paaugstinātas nestspējas furnitūra ar slodzes rezervi, aprīkotām ar vērtņu aizvēršanas deformāciju korekcijas un svara balstierīcēm</t>
    </r>
  </si>
  <si>
    <r>
      <t xml:space="preserve">PVC 6 - kameru profila logu, verams/atgāžams, ar izmēriem </t>
    </r>
    <r>
      <rPr>
        <b/>
        <sz val="12"/>
        <rFont val="Times New Roman"/>
        <family val="1"/>
        <charset val="186"/>
      </rPr>
      <t>1090x2070 h</t>
    </r>
    <r>
      <rPr>
        <sz val="12"/>
        <rFont val="Times New Roman"/>
        <family val="1"/>
        <charset val="186"/>
      </rPr>
      <t xml:space="preserve"> mm montāža, ārpuses krāsa RAL 8014, iekšpuses krāsa balta, siltumcaurlaidības koeficienta vērtība logiem un stikliem ne mazākā par U ≤1,2 W/m2, logu vērtnēm jāizmanto paaugstinātas nestspējas furnitūra ar slodzes rezervi, aprīkotām ar vērtņu aizvēršanas deformāciju korekcijas un svara balstierīcēm</t>
    </r>
  </si>
  <si>
    <r>
      <t xml:space="preserve">PVC 6 - kameru profila logu, verams/atgāžams, ar izmēriem </t>
    </r>
    <r>
      <rPr>
        <b/>
        <sz val="12"/>
        <rFont val="Times New Roman"/>
        <family val="1"/>
        <charset val="186"/>
      </rPr>
      <t>1060x2070h</t>
    </r>
    <r>
      <rPr>
        <sz val="12"/>
        <rFont val="Times New Roman"/>
        <family val="1"/>
        <charset val="186"/>
      </rPr>
      <t xml:space="preserve"> mm montāža, ārpuses krāsa RAL 8014, iekšpuses krāsa balta, siltumcaurlaidības koeficienta vērtība logiem un stikliem ne mazākā par U ≤1,2 W/m2, logu vērtnēm jāizmanto paaugstinātas nestspējas furnitūra ar slodzes rezervi, aprīkotām ar vērtņu aizvēršanas deformāciju korekcijas un svara balstierīcēm</t>
    </r>
  </si>
  <si>
    <t>Montāžas, hermetizācijas materiālu iestrāde (iekšējā logu lenta, āra hermētiķis ar skārda apdari vai apmetums un krāsojums) ar iekšējās logu ailas apdarei.</t>
  </si>
  <si>
    <t>Darbu izpildes termiņš - 2022. gada</t>
  </si>
  <si>
    <t>Stendes pamatskolas logu nomaiņa Brīvības ielā 15, Stendē</t>
  </si>
  <si>
    <t>1. pielikums
Atkārtotai cenu aptaujai “Logu nomaiņa Stendes pamatskolā”,
 identifikācijas Nr. TNPz 2022/112</t>
  </si>
  <si>
    <t>Identifikācijas Nr.</t>
  </si>
  <si>
    <t>TNPz 2022/112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</si>
</sst>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L_s_-;\-* #,##0.00\ _L_s_-;_-* &quot;-&quot;??\ _L_s_-;_-@_-"/>
  </numFmts>
  <fonts count="37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Helv"/>
    </font>
    <font>
      <sz val="11"/>
      <color indexed="8"/>
      <name val="Calibri"/>
      <family val="2"/>
      <charset val="186"/>
    </font>
    <font>
      <sz val="11"/>
      <color indexed="8"/>
      <name val="Calibri"/>
      <family val="2"/>
    </font>
    <font>
      <sz val="10"/>
      <name val="MS Sans Serif"/>
      <family val="2"/>
      <charset val="186"/>
    </font>
    <font>
      <sz val="11"/>
      <color indexed="8"/>
      <name val="Arial"/>
      <family val="2"/>
      <charset val="204"/>
    </font>
    <font>
      <sz val="12"/>
      <color indexed="8"/>
      <name val="Tahoma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Calibri"/>
      <family val="2"/>
      <charset val="186"/>
    </font>
    <font>
      <i/>
      <sz val="12"/>
      <name val="Times New Roman"/>
      <family val="1"/>
      <charset val="186"/>
    </font>
    <font>
      <sz val="10"/>
      <name val="BaltHelvetica"/>
      <charset val="204"/>
    </font>
    <font>
      <b/>
      <i/>
      <sz val="12"/>
      <name val="Arial"/>
      <family val="2"/>
      <charset val="186"/>
    </font>
    <font>
      <b/>
      <i/>
      <sz val="10"/>
      <name val="Arial"/>
      <family val="2"/>
      <charset val="186"/>
    </font>
    <font>
      <b/>
      <sz val="16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i/>
      <sz val="10"/>
      <name val="Arial"/>
      <family val="2"/>
      <charset val="186"/>
    </font>
    <font>
      <i/>
      <sz val="9"/>
      <name val="Arial"/>
      <family val="2"/>
      <charset val="186"/>
    </font>
    <font>
      <u/>
      <sz val="12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sz val="12"/>
      <color rgb="FF41414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sz val="11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8">
    <xf numFmtId="0" fontId="0" fillId="0" borderId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5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2" fillId="0" borderId="0"/>
    <xf numFmtId="0" fontId="16" fillId="0" borderId="0"/>
    <xf numFmtId="0" fontId="1" fillId="0" borderId="0"/>
    <xf numFmtId="0" fontId="24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9" fontId="4" fillId="0" borderId="0" applyFont="0" applyFill="0" applyBorder="0" applyAlignment="0" applyProtection="0"/>
  </cellStyleXfs>
  <cellXfs count="112">
    <xf numFmtId="0" fontId="0" fillId="0" borderId="0" xfId="0"/>
    <xf numFmtId="0" fontId="26" fillId="0" borderId="0" xfId="0" applyFont="1"/>
    <xf numFmtId="0" fontId="27" fillId="0" borderId="0" xfId="0" applyFont="1"/>
    <xf numFmtId="4" fontId="13" fillId="0" borderId="1" xfId="14" applyNumberFormat="1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/>
    </xf>
    <xf numFmtId="4" fontId="13" fillId="3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2" fontId="13" fillId="0" borderId="0" xfId="0" applyNumberFormat="1" applyFont="1" applyAlignment="1">
      <alignment vertical="center"/>
    </xf>
    <xf numFmtId="2" fontId="13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2" fontId="12" fillId="0" borderId="1" xfId="0" applyNumberFormat="1" applyFont="1" applyBorder="1" applyAlignment="1">
      <alignment vertical="center"/>
    </xf>
    <xf numFmtId="2" fontId="13" fillId="0" borderId="1" xfId="0" applyNumberFormat="1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4" fontId="13" fillId="0" borderId="0" xfId="41" applyNumberFormat="1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13" fillId="0" borderId="0" xfId="41" applyFont="1"/>
    <xf numFmtId="4" fontId="13" fillId="0" borderId="0" xfId="0" applyNumberFormat="1" applyFont="1" applyAlignment="1">
      <alignment horizontal="right" vertical="center"/>
    </xf>
    <xf numFmtId="0" fontId="27" fillId="0" borderId="0" xfId="6" applyFont="1"/>
    <xf numFmtId="0" fontId="29" fillId="0" borderId="0" xfId="6" applyFont="1"/>
    <xf numFmtId="0" fontId="13" fillId="0" borderId="0" xfId="41" applyFont="1" applyAlignment="1">
      <alignment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20" fillId="0" borderId="6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8" fillId="0" borderId="0" xfId="0" applyFont="1"/>
    <xf numFmtId="0" fontId="21" fillId="0" borderId="6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3" fillId="0" borderId="6" xfId="0" applyFont="1" applyBorder="1" applyAlignment="1">
      <alignment vertical="center"/>
    </xf>
    <xf numFmtId="2" fontId="22" fillId="0" borderId="0" xfId="0" applyNumberFormat="1" applyFont="1" applyAlignment="1">
      <alignment vertical="center"/>
    </xf>
    <xf numFmtId="2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6" fillId="0" borderId="3" xfId="0" applyFont="1" applyBorder="1" applyAlignment="1">
      <alignment horizontal="left"/>
    </xf>
    <xf numFmtId="0" fontId="20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/>
    <xf numFmtId="0" fontId="12" fillId="0" borderId="0" xfId="0" applyFont="1" applyBorder="1" applyAlignment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3" fillId="0" borderId="4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13" fillId="0" borderId="0" xfId="0" applyFont="1"/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2" fontId="13" fillId="0" borderId="1" xfId="0" applyNumberFormat="1" applyFont="1" applyBorder="1" applyAlignment="1">
      <alignment vertical="center"/>
    </xf>
    <xf numFmtId="0" fontId="29" fillId="0" borderId="4" xfId="6" applyFont="1" applyBorder="1"/>
    <xf numFmtId="0" fontId="12" fillId="0" borderId="0" xfId="0" applyFont="1" applyBorder="1" applyAlignment="1">
      <alignment horizontal="left"/>
    </xf>
    <xf numFmtId="0" fontId="0" fillId="0" borderId="0" xfId="0" applyBorder="1"/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wrapText="1"/>
    </xf>
    <xf numFmtId="0" fontId="13" fillId="0" borderId="1" xfId="0" applyFont="1" applyBorder="1" applyAlignment="1">
      <alignment horizontal="left" vertical="justify"/>
    </xf>
    <xf numFmtId="0" fontId="13" fillId="0" borderId="1" xfId="0" applyFont="1" applyFill="1" applyBorder="1" applyAlignment="1">
      <alignment horizontal="center" vertical="center"/>
    </xf>
    <xf numFmtId="3" fontId="33" fillId="0" borderId="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justify"/>
    </xf>
    <xf numFmtId="0" fontId="13" fillId="0" borderId="0" xfId="0" applyFont="1" applyProtection="1"/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0" xfId="6" applyFont="1"/>
    <xf numFmtId="0" fontId="13" fillId="0" borderId="15" xfId="6" applyFont="1" applyBorder="1"/>
    <xf numFmtId="2" fontId="13" fillId="0" borderId="1" xfId="0" applyNumberFormat="1" applyFont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29" fillId="0" borderId="4" xfId="6" applyFont="1" applyBorder="1" applyAlignment="1">
      <alignment horizontal="center"/>
    </xf>
    <xf numFmtId="0" fontId="31" fillId="0" borderId="0" xfId="6" applyFont="1" applyAlignment="1">
      <alignment horizontal="center" vertical="top"/>
    </xf>
    <xf numFmtId="0" fontId="19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28" fillId="0" borderId="1" xfId="0" applyFont="1" applyBorder="1" applyAlignment="1">
      <alignment horizontal="right" vertical="center"/>
    </xf>
    <xf numFmtId="0" fontId="0" fillId="0" borderId="15" xfId="0" applyBorder="1" applyAlignment="1">
      <alignment horizontal="center"/>
    </xf>
    <xf numFmtId="0" fontId="31" fillId="0" borderId="16" xfId="6" applyFont="1" applyBorder="1" applyAlignment="1">
      <alignment horizontal="center" vertical="top"/>
    </xf>
    <xf numFmtId="0" fontId="26" fillId="0" borderId="3" xfId="0" applyFont="1" applyBorder="1" applyAlignment="1">
      <alignment horizontal="left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0" borderId="3" xfId="0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0" fontId="28" fillId="0" borderId="4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/>
    </xf>
    <xf numFmtId="49" fontId="32" fillId="0" borderId="0" xfId="0" applyNumberFormat="1" applyFont="1" applyBorder="1" applyAlignment="1">
      <alignment horizontal="center" vertical="top" shrinkToFit="1"/>
    </xf>
    <xf numFmtId="0" fontId="13" fillId="0" borderId="1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left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34" fillId="0" borderId="15" xfId="0" applyFont="1" applyBorder="1"/>
    <xf numFmtId="0" fontId="35" fillId="0" borderId="16" xfId="6" applyFont="1" applyBorder="1" applyAlignment="1">
      <alignment horizontal="center" vertical="top"/>
    </xf>
    <xf numFmtId="0" fontId="12" fillId="0" borderId="11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12" fillId="0" borderId="12" xfId="0" applyFont="1" applyBorder="1" applyAlignment="1">
      <alignment horizontal="right"/>
    </xf>
    <xf numFmtId="0" fontId="0" fillId="0" borderId="0" xfId="0" applyAlignment="1">
      <alignment horizontal="right" wrapText="1"/>
    </xf>
    <xf numFmtId="0" fontId="36" fillId="0" borderId="0" xfId="0" applyFont="1" applyAlignment="1">
      <alignment horizontal="right" wrapText="1"/>
    </xf>
  </cellXfs>
  <cellStyles count="48">
    <cellStyle name="_UNIBANKA 2006_1-4-2 (piezim)_Pils-TAM-22-07-2010_k1_1-4-4_Pils-TAM-23-11-2010_Kop_Marite" xfId="1" xr:uid="{00000000-0005-0000-0000-000000000000}"/>
    <cellStyle name="Comma 2" xfId="2" xr:uid="{00000000-0005-0000-0000-000001000000}"/>
    <cellStyle name="Comma 3" xfId="3" xr:uid="{00000000-0005-0000-0000-000002000000}"/>
    <cellStyle name="Comma 3 2" xfId="4" xr:uid="{00000000-0005-0000-0000-000003000000}"/>
    <cellStyle name="Comma 4" xfId="5" xr:uid="{00000000-0005-0000-0000-000004000000}"/>
    <cellStyle name="Excel Built-in Normal" xfId="6" xr:uid="{00000000-0005-0000-0000-000005000000}"/>
    <cellStyle name="Normal 10" xfId="7" xr:uid="{00000000-0005-0000-0000-000006000000}"/>
    <cellStyle name="Normal 10 2" xfId="8" xr:uid="{00000000-0005-0000-0000-000007000000}"/>
    <cellStyle name="Normal 11 2" xfId="9" xr:uid="{00000000-0005-0000-0000-000008000000}"/>
    <cellStyle name="Normal 12" xfId="10" xr:uid="{00000000-0005-0000-0000-000009000000}"/>
    <cellStyle name="Normal 12 2" xfId="11" xr:uid="{00000000-0005-0000-0000-00000A000000}"/>
    <cellStyle name="Normal 2" xfId="12" xr:uid="{00000000-0005-0000-0000-00000B000000}"/>
    <cellStyle name="Normal 2 2" xfId="13" xr:uid="{00000000-0005-0000-0000-00000C000000}"/>
    <cellStyle name="Normal 2 2 2" xfId="14" xr:uid="{00000000-0005-0000-0000-00000D000000}"/>
    <cellStyle name="Normal 2 2 2 2" xfId="15" xr:uid="{00000000-0005-0000-0000-00000E000000}"/>
    <cellStyle name="Normal 2 2 3" xfId="16" xr:uid="{00000000-0005-0000-0000-00000F000000}"/>
    <cellStyle name="Normal 2 3" xfId="17" xr:uid="{00000000-0005-0000-0000-000010000000}"/>
    <cellStyle name="Normal 2 4" xfId="18" xr:uid="{00000000-0005-0000-0000-000011000000}"/>
    <cellStyle name="Normal 2_Tame_Skudrina" xfId="19" xr:uid="{00000000-0005-0000-0000-000012000000}"/>
    <cellStyle name="Normal 3" xfId="20" xr:uid="{00000000-0005-0000-0000-000013000000}"/>
    <cellStyle name="Normal 3 2" xfId="21" xr:uid="{00000000-0005-0000-0000-000014000000}"/>
    <cellStyle name="Normal 3 4" xfId="22" xr:uid="{00000000-0005-0000-0000-000015000000}"/>
    <cellStyle name="Normal 4" xfId="23" xr:uid="{00000000-0005-0000-0000-000016000000}"/>
    <cellStyle name="Normal 4 2" xfId="24" xr:uid="{00000000-0005-0000-0000-000017000000}"/>
    <cellStyle name="Normal 5" xfId="25" xr:uid="{00000000-0005-0000-0000-000018000000}"/>
    <cellStyle name="Normal 6" xfId="26" xr:uid="{00000000-0005-0000-0000-000019000000}"/>
    <cellStyle name="Normal 6 2" xfId="27" xr:uid="{00000000-0005-0000-0000-00001A000000}"/>
    <cellStyle name="Normal 6 2 2" xfId="28" xr:uid="{00000000-0005-0000-0000-00001B000000}"/>
    <cellStyle name="Normal 7" xfId="29" xr:uid="{00000000-0005-0000-0000-00001C000000}"/>
    <cellStyle name="Normal 8" xfId="30" xr:uid="{00000000-0005-0000-0000-00001D000000}"/>
    <cellStyle name="Normal 9" xfId="31" xr:uid="{00000000-0005-0000-0000-00001E000000}"/>
    <cellStyle name="Normal 99" xfId="32" xr:uid="{00000000-0005-0000-0000-00001F000000}"/>
    <cellStyle name="Parastais 10" xfId="33" xr:uid="{00000000-0005-0000-0000-000020000000}"/>
    <cellStyle name="Parastais 2 2" xfId="34" xr:uid="{00000000-0005-0000-0000-000021000000}"/>
    <cellStyle name="Parastais 4" xfId="35" xr:uid="{00000000-0005-0000-0000-000022000000}"/>
    <cellStyle name="Parastais 4 2" xfId="36" xr:uid="{00000000-0005-0000-0000-000023000000}"/>
    <cellStyle name="Parastais 6" xfId="37" xr:uid="{00000000-0005-0000-0000-000024000000}"/>
    <cellStyle name="Parastais 7" xfId="38" xr:uid="{00000000-0005-0000-0000-000025000000}"/>
    <cellStyle name="Parastais 8" xfId="39" xr:uid="{00000000-0005-0000-0000-000026000000}"/>
    <cellStyle name="Parastais_____tames_suves_09" xfId="40" xr:uid="{00000000-0005-0000-0000-000027000000}"/>
    <cellStyle name="Parastais_Forma_ginterm_apstr(2) 2_tame_jumti_sandero" xfId="41" xr:uid="{00000000-0005-0000-0000-000028000000}"/>
    <cellStyle name="Parasts" xfId="0" builtinId="0"/>
    <cellStyle name="Parasts 2" xfId="42" xr:uid="{00000000-0005-0000-0000-00002A000000}"/>
    <cellStyle name="Parasts 3" xfId="43" xr:uid="{00000000-0005-0000-0000-00002B000000}"/>
    <cellStyle name="Percent 2" xfId="44" xr:uid="{00000000-0005-0000-0000-00002C000000}"/>
    <cellStyle name="Stils 1" xfId="45" xr:uid="{00000000-0005-0000-0000-00002D000000}"/>
    <cellStyle name="Style 1" xfId="46" xr:uid="{00000000-0005-0000-0000-00002E000000}"/>
    <cellStyle name="Процентный 2" xfId="47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depo-5\d\KBD\000_InD_BN%20darbi%202020\000_OBJEKTI_remonti\6AP_Kleistu%2028\Jumta%20seguma%20renov&#257;cija%20002_005\Tame_jumtu_atjaunosana_Kleistu_28_002_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tāme"/>
      <sheetName val="Kopsavilkums"/>
      <sheetName val="Lit002"/>
      <sheetName val="Lit005"/>
    </sheetNames>
    <sheetDataSet>
      <sheetData sheetId="0"/>
      <sheetData sheetId="1">
        <row r="23">
          <cell r="E23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topLeftCell="A10" zoomScale="85" zoomScaleNormal="85" workbookViewId="0">
      <selection activeCell="A26" sqref="A26"/>
    </sheetView>
  </sheetViews>
  <sheetFormatPr defaultRowHeight="14.4"/>
  <cols>
    <col min="1" max="1" width="52.33203125" bestFit="1" customWidth="1"/>
    <col min="2" max="2" width="11" customWidth="1"/>
    <col min="3" max="3" width="55.109375" bestFit="1" customWidth="1"/>
    <col min="4" max="4" width="35.6640625" bestFit="1" customWidth="1"/>
  </cols>
  <sheetData>
    <row r="1" spans="1:8" ht="14.4" customHeight="1">
      <c r="C1" s="111" t="s">
        <v>75</v>
      </c>
      <c r="D1" s="111"/>
    </row>
    <row r="2" spans="1:8">
      <c r="C2" s="111"/>
      <c r="D2" s="111"/>
    </row>
    <row r="3" spans="1:8">
      <c r="C3" s="111"/>
      <c r="D3" s="111"/>
    </row>
    <row r="4" spans="1:8">
      <c r="C4" s="110"/>
      <c r="D4" s="110"/>
    </row>
    <row r="5" spans="1:8" ht="15.6">
      <c r="A5" s="8"/>
      <c r="B5" s="8"/>
      <c r="C5" s="42" t="s">
        <v>30</v>
      </c>
      <c r="D5" s="43"/>
    </row>
    <row r="6" spans="1:8" ht="15.6">
      <c r="A6" s="7"/>
      <c r="B6" s="8"/>
      <c r="C6" s="8"/>
      <c r="D6" s="44"/>
    </row>
    <row r="7" spans="1:8" ht="16.8">
      <c r="A7" s="7"/>
      <c r="B7" s="8"/>
      <c r="C7" s="8"/>
      <c r="D7" s="45" t="s">
        <v>31</v>
      </c>
    </row>
    <row r="8" spans="1:8" ht="15.6">
      <c r="A8" s="8"/>
      <c r="B8" s="8"/>
      <c r="C8" s="8"/>
      <c r="D8" s="43" t="s">
        <v>32</v>
      </c>
    </row>
    <row r="9" spans="1:8" ht="15.6">
      <c r="A9" s="8"/>
      <c r="B9" s="8"/>
      <c r="C9" s="43"/>
      <c r="D9" s="46"/>
    </row>
    <row r="10" spans="1:8" ht="15.6">
      <c r="A10" s="8"/>
      <c r="B10" s="8"/>
      <c r="C10" s="43"/>
      <c r="D10" s="43" t="s">
        <v>54</v>
      </c>
    </row>
    <row r="11" spans="1:8" ht="15.6">
      <c r="A11" s="8"/>
      <c r="B11" s="8"/>
      <c r="C11" s="8"/>
      <c r="D11" s="8"/>
    </row>
    <row r="12" spans="1:8" ht="20.399999999999999">
      <c r="A12" s="71" t="s">
        <v>55</v>
      </c>
      <c r="B12" s="71"/>
      <c r="C12" s="71"/>
      <c r="D12" s="71"/>
    </row>
    <row r="13" spans="1:8" ht="15.6">
      <c r="A13" s="14"/>
      <c r="B13" s="14"/>
      <c r="C13" s="14"/>
      <c r="D13" s="14"/>
    </row>
    <row r="14" spans="1:8" ht="15.6">
      <c r="A14" s="2" t="s">
        <v>12</v>
      </c>
      <c r="B14" s="1"/>
      <c r="C14" s="16" t="s">
        <v>59</v>
      </c>
      <c r="D14" s="16"/>
      <c r="E14" s="39"/>
      <c r="F14" s="39"/>
      <c r="G14" s="39"/>
      <c r="H14" s="39"/>
    </row>
    <row r="15" spans="1:8" ht="15.6">
      <c r="A15" s="2" t="s">
        <v>13</v>
      </c>
      <c r="B15" s="1"/>
      <c r="C15" s="15" t="s">
        <v>57</v>
      </c>
      <c r="D15" s="15"/>
      <c r="E15" s="52"/>
      <c r="F15" s="52"/>
      <c r="G15" s="52"/>
      <c r="H15" s="52"/>
    </row>
    <row r="16" spans="1:8" ht="15.6">
      <c r="A16" s="2" t="s">
        <v>14</v>
      </c>
      <c r="B16" s="1"/>
      <c r="C16" s="15" t="s">
        <v>58</v>
      </c>
      <c r="D16" s="15"/>
      <c r="E16" s="52"/>
      <c r="F16" s="52"/>
      <c r="G16" s="52"/>
      <c r="H16" s="52"/>
    </row>
    <row r="17" spans="1:8" ht="15.6">
      <c r="A17" s="2" t="s">
        <v>76</v>
      </c>
      <c r="B17" s="1"/>
      <c r="C17" s="37" t="s">
        <v>77</v>
      </c>
      <c r="D17" s="37"/>
      <c r="E17" s="53"/>
      <c r="F17" s="53"/>
      <c r="G17" s="53"/>
      <c r="H17" s="53"/>
    </row>
    <row r="18" spans="1:8" ht="15.6">
      <c r="A18" s="11"/>
      <c r="B18" s="11"/>
      <c r="C18" s="11"/>
      <c r="D18" s="47"/>
    </row>
    <row r="19" spans="1:8" ht="15.6">
      <c r="A19" s="6" t="s">
        <v>27</v>
      </c>
      <c r="B19" s="72" t="s">
        <v>33</v>
      </c>
      <c r="C19" s="72"/>
      <c r="D19" s="6" t="s">
        <v>56</v>
      </c>
    </row>
    <row r="20" spans="1:8" ht="15.6">
      <c r="A20" s="6">
        <v>1</v>
      </c>
      <c r="B20" s="73" t="s">
        <v>74</v>
      </c>
      <c r="C20" s="73"/>
      <c r="D20" s="13">
        <f>[1]Kopsavilkums!E23</f>
        <v>0</v>
      </c>
    </row>
    <row r="21" spans="1:8" ht="15.6">
      <c r="A21" s="48"/>
      <c r="B21" s="74" t="s">
        <v>24</v>
      </c>
      <c r="C21" s="74"/>
      <c r="D21" s="12">
        <f>D20</f>
        <v>0</v>
      </c>
    </row>
    <row r="22" spans="1:8" ht="15.6">
      <c r="A22" s="49"/>
      <c r="B22" s="75" t="s">
        <v>34</v>
      </c>
      <c r="C22" s="75"/>
      <c r="D22" s="50">
        <f>ROUND(D21*21%,2)</f>
        <v>0</v>
      </c>
    </row>
    <row r="23" spans="1:8" ht="15.6">
      <c r="A23" s="48"/>
      <c r="B23" s="74" t="s">
        <v>35</v>
      </c>
      <c r="C23" s="74"/>
      <c r="D23" s="12">
        <f>ROUND(D22*21%,2)</f>
        <v>0</v>
      </c>
    </row>
    <row r="24" spans="1:8" ht="15.6">
      <c r="A24" s="47"/>
      <c r="B24" s="47"/>
      <c r="C24" s="47"/>
      <c r="D24" s="47"/>
    </row>
    <row r="25" spans="1:8" ht="15.6">
      <c r="A25" s="21" t="s">
        <v>18</v>
      </c>
      <c r="B25" s="69"/>
      <c r="C25" s="69"/>
      <c r="D25" s="69"/>
    </row>
    <row r="26" spans="1:8" ht="15.6">
      <c r="A26" s="22"/>
      <c r="B26" s="70" t="s">
        <v>20</v>
      </c>
      <c r="C26" s="70"/>
      <c r="D26" s="70"/>
    </row>
    <row r="27" spans="1:8" ht="15.6">
      <c r="A27" s="22" t="s">
        <v>42</v>
      </c>
      <c r="B27" s="22"/>
      <c r="C27" s="22"/>
      <c r="D27" s="22"/>
    </row>
    <row r="28" spans="1:8" ht="15.6">
      <c r="A28" s="22"/>
      <c r="B28" s="22"/>
      <c r="C28" s="22"/>
      <c r="D28" s="22"/>
    </row>
    <row r="29" spans="1:8" ht="15.6">
      <c r="A29" s="22" t="s">
        <v>21</v>
      </c>
      <c r="B29" s="69"/>
      <c r="C29" s="69"/>
      <c r="D29" s="69"/>
    </row>
    <row r="30" spans="1:8" ht="15.6">
      <c r="A30" s="22"/>
      <c r="B30" s="70" t="s">
        <v>20</v>
      </c>
      <c r="C30" s="70"/>
      <c r="D30" s="70"/>
    </row>
    <row r="31" spans="1:8" ht="15.6">
      <c r="A31" s="22" t="s">
        <v>22</v>
      </c>
      <c r="B31" s="22"/>
      <c r="C31" s="51"/>
      <c r="D31" s="22"/>
    </row>
  </sheetData>
  <mergeCells count="11">
    <mergeCell ref="C1:D3"/>
    <mergeCell ref="B25:D25"/>
    <mergeCell ref="B26:D26"/>
    <mergeCell ref="B29:D29"/>
    <mergeCell ref="B30:D30"/>
    <mergeCell ref="A12:D12"/>
    <mergeCell ref="B19:C19"/>
    <mergeCell ref="B20:C20"/>
    <mergeCell ref="B21:C21"/>
    <mergeCell ref="B22:C22"/>
    <mergeCell ref="B23:C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9"/>
  <sheetViews>
    <sheetView zoomScale="85" zoomScaleNormal="85" workbookViewId="0">
      <selection activeCell="A9" sqref="A9"/>
    </sheetView>
  </sheetViews>
  <sheetFormatPr defaultRowHeight="14.4"/>
  <cols>
    <col min="1" max="1" width="52.33203125" bestFit="1" customWidth="1"/>
    <col min="2" max="2" width="6.6640625" bestFit="1" customWidth="1"/>
    <col min="3" max="3" width="39.44140625" bestFit="1" customWidth="1"/>
    <col min="4" max="4" width="32.109375" customWidth="1"/>
    <col min="5" max="5" width="17" bestFit="1" customWidth="1"/>
    <col min="6" max="6" width="6.44140625" bestFit="1" customWidth="1"/>
    <col min="7" max="7" width="7.6640625" bestFit="1" customWidth="1"/>
    <col min="8" max="8" width="7" bestFit="1" customWidth="1"/>
    <col min="9" max="9" width="8.109375" bestFit="1" customWidth="1"/>
  </cols>
  <sheetData>
    <row r="1" spans="1:17" ht="15.6">
      <c r="A1" s="24"/>
      <c r="B1" s="24"/>
      <c r="C1" s="24"/>
      <c r="D1" s="91" t="s">
        <v>44</v>
      </c>
      <c r="E1" s="91"/>
      <c r="F1" s="91"/>
      <c r="G1" s="24"/>
      <c r="H1" s="24"/>
      <c r="I1" s="24"/>
    </row>
    <row r="2" spans="1:17" ht="15.6">
      <c r="A2" s="25"/>
      <c r="B2" s="25"/>
      <c r="C2" s="25"/>
      <c r="D2" s="25"/>
      <c r="E2" s="25"/>
      <c r="F2" s="25"/>
      <c r="G2" s="25"/>
      <c r="H2" s="25"/>
      <c r="I2" s="25"/>
    </row>
    <row r="3" spans="1:17" ht="20.399999999999999">
      <c r="A3" s="26"/>
      <c r="B3" s="26"/>
      <c r="C3" s="26"/>
      <c r="D3" s="92" t="s">
        <v>40</v>
      </c>
      <c r="E3" s="92"/>
      <c r="F3" s="92"/>
      <c r="G3" s="26"/>
      <c r="H3" s="26"/>
      <c r="I3" s="26"/>
    </row>
    <row r="4" spans="1:17" ht="16.8">
      <c r="A4" s="27"/>
      <c r="B4" s="28"/>
      <c r="C4" s="28"/>
      <c r="D4" s="93" t="s">
        <v>11</v>
      </c>
      <c r="E4" s="93"/>
      <c r="F4" s="93"/>
      <c r="G4" s="28"/>
      <c r="H4" s="28"/>
      <c r="I4" s="28"/>
    </row>
    <row r="5" spans="1:17" ht="16.8">
      <c r="A5" s="27"/>
      <c r="B5" s="28"/>
      <c r="C5" s="28"/>
      <c r="D5" s="38"/>
      <c r="E5" s="38"/>
      <c r="F5" s="38"/>
      <c r="G5" s="28"/>
      <c r="H5" s="28"/>
      <c r="I5" s="28"/>
    </row>
    <row r="6" spans="1:17" ht="15.6">
      <c r="A6" s="2" t="s">
        <v>12</v>
      </c>
      <c r="B6" s="1"/>
      <c r="C6" s="29"/>
      <c r="D6" s="94" t="s">
        <v>59</v>
      </c>
      <c r="E6" s="94"/>
      <c r="F6" s="94"/>
      <c r="G6" s="94"/>
      <c r="H6" s="94"/>
      <c r="I6" s="94"/>
      <c r="J6" s="40"/>
      <c r="K6" s="40"/>
      <c r="L6" s="40"/>
      <c r="M6" s="40"/>
      <c r="N6" s="40"/>
      <c r="O6" s="40"/>
      <c r="P6" s="40"/>
      <c r="Q6" s="40"/>
    </row>
    <row r="7" spans="1:17" ht="15.6">
      <c r="A7" s="2" t="s">
        <v>13</v>
      </c>
      <c r="B7" s="1"/>
      <c r="C7" s="29"/>
      <c r="D7" s="90" t="s">
        <v>57</v>
      </c>
      <c r="E7" s="90"/>
      <c r="F7" s="90"/>
      <c r="G7" s="90"/>
      <c r="H7" s="90"/>
      <c r="I7" s="90"/>
      <c r="J7" s="41"/>
      <c r="K7" s="41"/>
      <c r="L7" s="41"/>
      <c r="M7" s="41"/>
      <c r="N7" s="41"/>
      <c r="O7" s="41"/>
      <c r="P7" s="41"/>
      <c r="Q7" s="41"/>
    </row>
    <row r="8" spans="1:17" ht="15.6">
      <c r="A8" s="2" t="s">
        <v>14</v>
      </c>
      <c r="B8" s="1"/>
      <c r="C8" s="29"/>
      <c r="D8" s="90" t="s">
        <v>58</v>
      </c>
      <c r="E8" s="90"/>
      <c r="F8" s="90"/>
      <c r="G8" s="90"/>
      <c r="H8" s="90"/>
      <c r="I8" s="90"/>
      <c r="J8" s="41"/>
      <c r="K8" s="41"/>
      <c r="L8" s="41"/>
      <c r="M8" s="41"/>
      <c r="N8" s="41"/>
      <c r="O8" s="41"/>
      <c r="P8" s="41"/>
      <c r="Q8" s="41"/>
    </row>
    <row r="9" spans="1:17" ht="15.6">
      <c r="A9" s="2" t="s">
        <v>76</v>
      </c>
      <c r="B9" s="1"/>
      <c r="C9" s="1"/>
      <c r="D9" s="79" t="s">
        <v>77</v>
      </c>
      <c r="E9" s="79"/>
      <c r="F9" s="79"/>
      <c r="G9" s="79"/>
      <c r="H9" s="79"/>
      <c r="I9" s="79"/>
    </row>
    <row r="10" spans="1:17">
      <c r="A10" s="30"/>
      <c r="B10" s="31"/>
      <c r="C10" s="31"/>
      <c r="D10" s="32"/>
      <c r="E10" s="32"/>
      <c r="F10" s="32"/>
      <c r="G10" s="32"/>
      <c r="H10" s="32"/>
      <c r="I10" s="32"/>
    </row>
    <row r="11" spans="1:17" ht="15.6">
      <c r="A11" s="33"/>
      <c r="B11" s="8"/>
      <c r="C11" s="8" t="s">
        <v>45</v>
      </c>
      <c r="D11" s="8"/>
      <c r="E11" s="9"/>
      <c r="F11" s="8"/>
      <c r="G11" s="8"/>
      <c r="H11" s="8"/>
      <c r="I11" s="8"/>
    </row>
    <row r="12" spans="1:17" ht="15.6">
      <c r="A12" s="33"/>
      <c r="B12" s="8"/>
      <c r="C12" s="8" t="s">
        <v>46</v>
      </c>
      <c r="D12" s="8"/>
      <c r="E12" s="9"/>
      <c r="F12" s="8"/>
      <c r="G12" s="8"/>
      <c r="H12" s="8"/>
      <c r="I12" s="8"/>
    </row>
    <row r="13" spans="1:17">
      <c r="A13" s="30"/>
      <c r="B13" s="31"/>
      <c r="C13" s="31"/>
      <c r="D13" s="31"/>
      <c r="E13" s="34"/>
      <c r="F13" s="31"/>
      <c r="G13" s="31"/>
      <c r="H13" s="31"/>
      <c r="I13" s="31"/>
    </row>
    <row r="14" spans="1:17" ht="15.6">
      <c r="A14" s="80" t="s">
        <v>27</v>
      </c>
      <c r="B14" s="80" t="s">
        <v>47</v>
      </c>
      <c r="C14" s="83" t="s">
        <v>28</v>
      </c>
      <c r="D14" s="84"/>
      <c r="E14" s="80" t="s">
        <v>48</v>
      </c>
      <c r="F14" s="87" t="s">
        <v>26</v>
      </c>
      <c r="G14" s="88"/>
      <c r="H14" s="89"/>
      <c r="I14" s="80" t="s">
        <v>49</v>
      </c>
    </row>
    <row r="15" spans="1:17" ht="46.8">
      <c r="A15" s="81"/>
      <c r="B15" s="82"/>
      <c r="C15" s="85"/>
      <c r="D15" s="86"/>
      <c r="E15" s="81"/>
      <c r="F15" s="6" t="s">
        <v>50</v>
      </c>
      <c r="G15" s="6" t="s">
        <v>51</v>
      </c>
      <c r="H15" s="6" t="s">
        <v>17</v>
      </c>
      <c r="I15" s="81"/>
    </row>
    <row r="16" spans="1:17" ht="15.6">
      <c r="A16" s="6">
        <v>1</v>
      </c>
      <c r="B16" s="6"/>
      <c r="C16" s="73" t="s">
        <v>40</v>
      </c>
      <c r="D16" s="73"/>
      <c r="E16" s="10">
        <v>0</v>
      </c>
      <c r="F16" s="10">
        <v>0</v>
      </c>
      <c r="G16" s="10">
        <v>0</v>
      </c>
      <c r="H16" s="10">
        <v>0</v>
      </c>
      <c r="I16" s="10">
        <v>0</v>
      </c>
    </row>
    <row r="17" spans="1:9" ht="15.6">
      <c r="A17" s="74" t="s">
        <v>24</v>
      </c>
      <c r="B17" s="74"/>
      <c r="C17" s="74"/>
      <c r="D17" s="74"/>
      <c r="E17" s="35">
        <f>ROUND(SUM(E16:E16),2)</f>
        <v>0</v>
      </c>
      <c r="F17" s="35">
        <f>ROUND(SUM(F16:F16),2)</f>
        <v>0</v>
      </c>
      <c r="G17" s="35">
        <f>ROUND(SUM(G16:G16),2)</f>
        <v>0</v>
      </c>
      <c r="H17" s="35">
        <f>ROUND(SUM(H16:H16),2)</f>
        <v>0</v>
      </c>
      <c r="I17" s="35">
        <f>ROUND(SUM(I16:I16),2)</f>
        <v>0</v>
      </c>
    </row>
    <row r="18" spans="1:9" ht="15.6">
      <c r="A18" s="74" t="s">
        <v>52</v>
      </c>
      <c r="B18" s="74"/>
      <c r="C18" s="74"/>
      <c r="D18" s="74"/>
      <c r="E18" s="35">
        <f>ROUND(E17*4%,2)</f>
        <v>0</v>
      </c>
      <c r="F18" s="8"/>
      <c r="G18" s="8"/>
      <c r="H18" s="8"/>
      <c r="I18" s="8"/>
    </row>
    <row r="19" spans="1:9" ht="15.6">
      <c r="A19" s="75" t="s">
        <v>29</v>
      </c>
      <c r="B19" s="75"/>
      <c r="C19" s="75"/>
      <c r="D19" s="75"/>
      <c r="E19" s="36"/>
      <c r="F19" s="8"/>
      <c r="G19" s="8"/>
      <c r="H19" s="8"/>
      <c r="I19" s="8"/>
    </row>
    <row r="20" spans="1:9" ht="15.6">
      <c r="A20" s="76" t="s">
        <v>53</v>
      </c>
      <c r="B20" s="76"/>
      <c r="C20" s="76"/>
      <c r="D20" s="76"/>
      <c r="E20" s="35">
        <f>ROUND(E17*3%,2)</f>
        <v>0</v>
      </c>
      <c r="F20" s="8"/>
      <c r="G20" s="8"/>
      <c r="H20" s="8"/>
      <c r="I20" s="8"/>
    </row>
    <row r="21" spans="1:9" ht="15.6">
      <c r="A21" s="74" t="s">
        <v>25</v>
      </c>
      <c r="B21" s="74"/>
      <c r="C21" s="74"/>
      <c r="D21" s="74"/>
      <c r="E21" s="35">
        <f>ROUND(SUM(E17:E20),2)</f>
        <v>0</v>
      </c>
      <c r="F21" s="8"/>
      <c r="G21" s="8"/>
      <c r="H21" s="8"/>
      <c r="I21" s="8"/>
    </row>
    <row r="22" spans="1:9" ht="15.6">
      <c r="A22" s="8"/>
      <c r="B22" s="8"/>
      <c r="C22" s="8"/>
      <c r="D22" s="8"/>
      <c r="E22" s="8"/>
      <c r="F22" s="8"/>
      <c r="G22" s="8"/>
      <c r="H22" s="8"/>
      <c r="I22" s="8"/>
    </row>
    <row r="23" spans="1:9" ht="15.6">
      <c r="A23" s="21" t="s">
        <v>18</v>
      </c>
      <c r="B23" s="22"/>
      <c r="C23" s="77"/>
      <c r="D23" s="77"/>
      <c r="E23" s="77"/>
      <c r="F23" s="77"/>
      <c r="G23" s="77"/>
      <c r="H23" s="77"/>
      <c r="I23" s="77"/>
    </row>
    <row r="24" spans="1:9" ht="15.6">
      <c r="A24" s="22"/>
      <c r="B24" s="22"/>
      <c r="C24" s="78" t="s">
        <v>20</v>
      </c>
      <c r="D24" s="78"/>
      <c r="E24" s="78"/>
      <c r="F24" s="78"/>
      <c r="G24" s="78"/>
      <c r="H24" s="78"/>
      <c r="I24" s="78"/>
    </row>
    <row r="25" spans="1:9" ht="15.6">
      <c r="A25" s="22" t="s">
        <v>42</v>
      </c>
      <c r="B25" s="22"/>
      <c r="C25" s="22"/>
      <c r="D25" s="22"/>
      <c r="E25" s="22"/>
      <c r="F25" s="22"/>
      <c r="G25" s="22"/>
      <c r="H25" s="22"/>
      <c r="I25" s="22"/>
    </row>
    <row r="26" spans="1:9" ht="15.6">
      <c r="A26" s="22"/>
      <c r="B26" s="22"/>
      <c r="C26" s="22"/>
      <c r="D26" s="22"/>
      <c r="E26" s="22"/>
      <c r="F26" s="22"/>
      <c r="G26" s="22"/>
      <c r="H26" s="22"/>
      <c r="I26" s="22"/>
    </row>
    <row r="27" spans="1:9" ht="15.6">
      <c r="A27" s="22" t="s">
        <v>21</v>
      </c>
      <c r="B27" s="22"/>
      <c r="C27" s="77"/>
      <c r="D27" s="77"/>
      <c r="E27" s="77"/>
      <c r="F27" s="77"/>
      <c r="G27" s="77"/>
      <c r="H27" s="77"/>
      <c r="I27" s="77"/>
    </row>
    <row r="28" spans="1:9" ht="15.6">
      <c r="A28" s="22"/>
      <c r="B28" s="22"/>
      <c r="C28" s="78" t="s">
        <v>20</v>
      </c>
      <c r="D28" s="78"/>
      <c r="E28" s="78"/>
      <c r="F28" s="78"/>
      <c r="G28" s="78"/>
      <c r="H28" s="78"/>
      <c r="I28" s="78"/>
    </row>
    <row r="29" spans="1:9" ht="15.6">
      <c r="A29" s="22" t="s">
        <v>22</v>
      </c>
      <c r="B29" s="22"/>
      <c r="C29" s="69"/>
      <c r="D29" s="69"/>
      <c r="E29" s="22"/>
      <c r="F29" s="22"/>
      <c r="G29" s="22"/>
      <c r="H29" s="22"/>
      <c r="I29" s="22"/>
    </row>
  </sheetData>
  <mergeCells count="24">
    <mergeCell ref="D8:I8"/>
    <mergeCell ref="D1:F1"/>
    <mergeCell ref="D3:F3"/>
    <mergeCell ref="D4:F4"/>
    <mergeCell ref="D6:I6"/>
    <mergeCell ref="D7:I7"/>
    <mergeCell ref="D9:I9"/>
    <mergeCell ref="A14:A15"/>
    <mergeCell ref="B14:B15"/>
    <mergeCell ref="C14:D15"/>
    <mergeCell ref="E14:E15"/>
    <mergeCell ref="F14:H14"/>
    <mergeCell ref="I14:I15"/>
    <mergeCell ref="C29:D29"/>
    <mergeCell ref="C16:D16"/>
    <mergeCell ref="A17:D17"/>
    <mergeCell ref="A18:D18"/>
    <mergeCell ref="A19:D19"/>
    <mergeCell ref="A20:D20"/>
    <mergeCell ref="A21:D21"/>
    <mergeCell ref="C23:I23"/>
    <mergeCell ref="C24:I24"/>
    <mergeCell ref="C27:I27"/>
    <mergeCell ref="C28:I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39"/>
  <sheetViews>
    <sheetView topLeftCell="C16" zoomScale="85" zoomScaleNormal="85" zoomScaleSheetLayoutView="70" workbookViewId="0">
      <selection activeCell="P18" sqref="P18"/>
    </sheetView>
  </sheetViews>
  <sheetFormatPr defaultColWidth="9.109375" defaultRowHeight="15.6"/>
  <cols>
    <col min="1" max="1" width="56.44140625" style="47" customWidth="1"/>
    <col min="2" max="2" width="10.6640625" style="47" bestFit="1" customWidth="1"/>
    <col min="3" max="3" width="76.5546875" style="47" bestFit="1" customWidth="1"/>
    <col min="4" max="4" width="11.5546875" style="47" bestFit="1" customWidth="1"/>
    <col min="5" max="5" width="11.33203125" style="47" bestFit="1" customWidth="1"/>
    <col min="6" max="6" width="7.109375" style="47" bestFit="1" customWidth="1"/>
    <col min="7" max="7" width="10.33203125" style="47" bestFit="1" customWidth="1"/>
    <col min="8" max="8" width="6.44140625" style="47" bestFit="1" customWidth="1"/>
    <col min="9" max="9" width="10.5546875" style="47" bestFit="1" customWidth="1"/>
    <col min="10" max="10" width="6.109375" style="47" bestFit="1" customWidth="1"/>
    <col min="11" max="11" width="5.6640625" style="47" bestFit="1" customWidth="1"/>
    <col min="12" max="12" width="7.6640625" style="47" bestFit="1" customWidth="1"/>
    <col min="13" max="13" width="6.44140625" style="47" bestFit="1" customWidth="1"/>
    <col min="14" max="14" width="9.6640625" style="47" bestFit="1" customWidth="1"/>
    <col min="15" max="15" width="7" style="47" bestFit="1" customWidth="1"/>
    <col min="16" max="16" width="53.44140625" style="47" bestFit="1" customWidth="1"/>
    <col min="17" max="17" width="16.5546875" style="47" customWidth="1"/>
    <col min="18" max="16384" width="9.109375" style="47"/>
  </cols>
  <sheetData>
    <row r="1" spans="1:16">
      <c r="A1" s="95" t="s">
        <v>10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3" spans="1:16" ht="20.399999999999999">
      <c r="A3" s="97" t="s">
        <v>40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</row>
    <row r="4" spans="1:16">
      <c r="A4" s="98" t="s">
        <v>11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</row>
    <row r="6" spans="1:16">
      <c r="A6" s="47" t="s">
        <v>12</v>
      </c>
      <c r="C6" s="102" t="s">
        <v>59</v>
      </c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</row>
    <row r="7" spans="1:16">
      <c r="A7" s="47" t="s">
        <v>13</v>
      </c>
      <c r="C7" s="90" t="s">
        <v>57</v>
      </c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</row>
    <row r="8" spans="1:16">
      <c r="A8" s="47" t="s">
        <v>14</v>
      </c>
      <c r="C8" s="90" t="s">
        <v>58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</row>
    <row r="9" spans="1:16">
      <c r="A9" s="47" t="s">
        <v>76</v>
      </c>
      <c r="C9" s="90" t="s">
        <v>77</v>
      </c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</row>
    <row r="11" spans="1:16" s="19" customFormat="1">
      <c r="A11" s="103" t="s">
        <v>73</v>
      </c>
      <c r="B11" s="104"/>
      <c r="C11" s="104"/>
      <c r="D11" s="47"/>
      <c r="E11" s="8"/>
      <c r="F11" s="8"/>
      <c r="G11" s="8"/>
      <c r="H11" s="8"/>
      <c r="I11" s="14"/>
      <c r="J11" s="8"/>
      <c r="K11" s="8"/>
      <c r="L11" s="17"/>
      <c r="M11" s="17"/>
      <c r="N11" s="18"/>
      <c r="O11" s="18"/>
      <c r="P11" s="18"/>
    </row>
    <row r="12" spans="1:16" s="19" customFormat="1">
      <c r="A12" s="47"/>
      <c r="B12" s="47"/>
      <c r="C12" s="47"/>
      <c r="D12" s="47"/>
      <c r="E12" s="8"/>
      <c r="F12" s="8"/>
      <c r="G12" s="8"/>
      <c r="H12" s="47"/>
      <c r="I12" s="14"/>
      <c r="J12" s="8"/>
      <c r="K12" s="8"/>
      <c r="L12" s="17"/>
      <c r="M12" s="17"/>
      <c r="N12" s="18"/>
      <c r="O12" s="18"/>
      <c r="P12" s="20" t="s">
        <v>39</v>
      </c>
    </row>
    <row r="14" spans="1:16">
      <c r="A14" s="80" t="s">
        <v>19</v>
      </c>
      <c r="B14" s="80" t="s">
        <v>0</v>
      </c>
      <c r="C14" s="80" t="s">
        <v>15</v>
      </c>
      <c r="D14" s="96" t="s">
        <v>1</v>
      </c>
      <c r="E14" s="96" t="s">
        <v>2</v>
      </c>
      <c r="F14" s="99" t="s">
        <v>3</v>
      </c>
      <c r="G14" s="100"/>
      <c r="H14" s="100"/>
      <c r="I14" s="100"/>
      <c r="J14" s="100"/>
      <c r="K14" s="101"/>
      <c r="L14" s="99" t="s">
        <v>8</v>
      </c>
      <c r="M14" s="100"/>
      <c r="N14" s="100"/>
      <c r="O14" s="100"/>
      <c r="P14" s="101"/>
    </row>
    <row r="15" spans="1:16" ht="62.4">
      <c r="A15" s="81"/>
      <c r="B15" s="81"/>
      <c r="C15" s="81"/>
      <c r="D15" s="82"/>
      <c r="E15" s="82"/>
      <c r="F15" s="6" t="s">
        <v>4</v>
      </c>
      <c r="G15" s="6" t="s">
        <v>5</v>
      </c>
      <c r="H15" s="6" t="s">
        <v>6</v>
      </c>
      <c r="I15" s="6" t="s">
        <v>16</v>
      </c>
      <c r="J15" s="6" t="s">
        <v>17</v>
      </c>
      <c r="K15" s="6" t="s">
        <v>7</v>
      </c>
      <c r="L15" s="6" t="s">
        <v>23</v>
      </c>
      <c r="M15" s="6" t="s">
        <v>6</v>
      </c>
      <c r="N15" s="6" t="s">
        <v>16</v>
      </c>
      <c r="O15" s="6" t="s">
        <v>17</v>
      </c>
      <c r="P15" s="6" t="s">
        <v>9</v>
      </c>
    </row>
    <row r="16" spans="1:16">
      <c r="A16" s="54"/>
      <c r="B16" s="55"/>
      <c r="C16" s="56" t="s">
        <v>37</v>
      </c>
      <c r="D16" s="54"/>
      <c r="E16" s="54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</row>
    <row r="17" spans="1:19">
      <c r="A17" s="4">
        <v>1</v>
      </c>
      <c r="B17" s="3" t="s">
        <v>41</v>
      </c>
      <c r="C17" s="58" t="s">
        <v>60</v>
      </c>
      <c r="D17" s="59" t="s">
        <v>38</v>
      </c>
      <c r="E17" s="59">
        <v>13</v>
      </c>
      <c r="F17" s="60"/>
      <c r="G17" s="5"/>
      <c r="H17" s="5"/>
      <c r="I17" s="5"/>
      <c r="J17" s="5"/>
      <c r="K17" s="5">
        <f t="shared" ref="K17:K29" si="0">H17+I17+J17</f>
        <v>0</v>
      </c>
      <c r="L17" s="5">
        <f t="shared" ref="L17:L29" si="1">E17*F17</f>
        <v>0</v>
      </c>
      <c r="M17" s="5">
        <f t="shared" ref="M17:M29" si="2">E17*H17</f>
        <v>0</v>
      </c>
      <c r="N17" s="5">
        <f t="shared" ref="N17:N29" si="3">E17*I17</f>
        <v>0</v>
      </c>
      <c r="O17" s="5">
        <f t="shared" ref="O17:O29" si="4">E17*J17</f>
        <v>0</v>
      </c>
      <c r="P17" s="5">
        <f t="shared" ref="P17:P29" si="5">O17+N17+M17</f>
        <v>0</v>
      </c>
    </row>
    <row r="18" spans="1:19" s="62" customFormat="1" ht="84" customHeight="1">
      <c r="A18" s="4">
        <v>2</v>
      </c>
      <c r="B18" s="3" t="s">
        <v>41</v>
      </c>
      <c r="C18" s="61" t="s">
        <v>69</v>
      </c>
      <c r="D18" s="68" t="s">
        <v>38</v>
      </c>
      <c r="E18" s="59">
        <v>1</v>
      </c>
      <c r="F18" s="60"/>
      <c r="G18" s="5"/>
      <c r="H18" s="5"/>
      <c r="I18" s="5"/>
      <c r="J18" s="5"/>
      <c r="K18" s="5">
        <f t="shared" si="0"/>
        <v>0</v>
      </c>
      <c r="L18" s="5">
        <f t="shared" si="1"/>
        <v>0</v>
      </c>
      <c r="M18" s="5">
        <f t="shared" si="2"/>
        <v>0</v>
      </c>
      <c r="N18" s="5">
        <f t="shared" si="3"/>
        <v>0</v>
      </c>
      <c r="O18" s="5">
        <f t="shared" si="4"/>
        <v>0</v>
      </c>
      <c r="P18" s="5">
        <f t="shared" si="5"/>
        <v>0</v>
      </c>
    </row>
    <row r="19" spans="1:19" s="62" customFormat="1" ht="78">
      <c r="A19" s="4">
        <v>3</v>
      </c>
      <c r="B19" s="3" t="s">
        <v>41</v>
      </c>
      <c r="C19" s="58" t="s">
        <v>64</v>
      </c>
      <c r="D19" s="68" t="s">
        <v>38</v>
      </c>
      <c r="E19" s="59">
        <v>2</v>
      </c>
      <c r="F19" s="60"/>
      <c r="G19" s="5"/>
      <c r="H19" s="5"/>
      <c r="I19" s="5"/>
      <c r="J19" s="5"/>
      <c r="K19" s="5">
        <f t="shared" si="0"/>
        <v>0</v>
      </c>
      <c r="L19" s="5">
        <f t="shared" si="1"/>
        <v>0</v>
      </c>
      <c r="M19" s="5">
        <f t="shared" si="2"/>
        <v>0</v>
      </c>
      <c r="N19" s="5">
        <f t="shared" si="3"/>
        <v>0</v>
      </c>
      <c r="O19" s="5">
        <f t="shared" si="4"/>
        <v>0</v>
      </c>
      <c r="P19" s="5">
        <f t="shared" si="5"/>
        <v>0</v>
      </c>
    </row>
    <row r="20" spans="1:19" s="62" customFormat="1" ht="78">
      <c r="A20" s="4">
        <v>4</v>
      </c>
      <c r="B20" s="3" t="s">
        <v>41</v>
      </c>
      <c r="C20" s="61" t="s">
        <v>65</v>
      </c>
      <c r="D20" s="68" t="s">
        <v>38</v>
      </c>
      <c r="E20" s="59">
        <v>1</v>
      </c>
      <c r="F20" s="60"/>
      <c r="G20" s="5"/>
      <c r="H20" s="5"/>
      <c r="I20" s="5"/>
      <c r="J20" s="5"/>
      <c r="K20" s="5">
        <f t="shared" si="0"/>
        <v>0</v>
      </c>
      <c r="L20" s="5">
        <f t="shared" si="1"/>
        <v>0</v>
      </c>
      <c r="M20" s="5">
        <f t="shared" si="2"/>
        <v>0</v>
      </c>
      <c r="N20" s="5">
        <f t="shared" si="3"/>
        <v>0</v>
      </c>
      <c r="O20" s="5">
        <f t="shared" si="4"/>
        <v>0</v>
      </c>
      <c r="P20" s="5">
        <f t="shared" si="5"/>
        <v>0</v>
      </c>
    </row>
    <row r="21" spans="1:19" s="62" customFormat="1" ht="78">
      <c r="A21" s="4">
        <v>5</v>
      </c>
      <c r="B21" s="3" t="s">
        <v>41</v>
      </c>
      <c r="C21" s="58" t="s">
        <v>66</v>
      </c>
      <c r="D21" s="68" t="s">
        <v>38</v>
      </c>
      <c r="E21" s="59">
        <v>2</v>
      </c>
      <c r="F21" s="60"/>
      <c r="G21" s="5"/>
      <c r="H21" s="5"/>
      <c r="I21" s="5"/>
      <c r="J21" s="5"/>
      <c r="K21" s="5">
        <f t="shared" si="0"/>
        <v>0</v>
      </c>
      <c r="L21" s="5">
        <f t="shared" si="1"/>
        <v>0</v>
      </c>
      <c r="M21" s="5">
        <f t="shared" si="2"/>
        <v>0</v>
      </c>
      <c r="N21" s="5">
        <f t="shared" si="3"/>
        <v>0</v>
      </c>
      <c r="O21" s="5">
        <f t="shared" si="4"/>
        <v>0</v>
      </c>
      <c r="P21" s="5">
        <f t="shared" si="5"/>
        <v>0</v>
      </c>
    </row>
    <row r="22" spans="1:19" s="62" customFormat="1" ht="78">
      <c r="A22" s="4">
        <v>6</v>
      </c>
      <c r="B22" s="3" t="s">
        <v>41</v>
      </c>
      <c r="C22" s="58" t="s">
        <v>67</v>
      </c>
      <c r="D22" s="68" t="s">
        <v>38</v>
      </c>
      <c r="E22" s="59">
        <v>3</v>
      </c>
      <c r="F22" s="60"/>
      <c r="G22" s="5"/>
      <c r="H22" s="5"/>
      <c r="I22" s="5"/>
      <c r="J22" s="5"/>
      <c r="K22" s="5">
        <f t="shared" si="0"/>
        <v>0</v>
      </c>
      <c r="L22" s="5">
        <f t="shared" si="1"/>
        <v>0</v>
      </c>
      <c r="M22" s="5">
        <f t="shared" si="2"/>
        <v>0</v>
      </c>
      <c r="N22" s="5">
        <f t="shared" si="3"/>
        <v>0</v>
      </c>
      <c r="O22" s="5">
        <f t="shared" si="4"/>
        <v>0</v>
      </c>
      <c r="P22" s="5">
        <f t="shared" si="5"/>
        <v>0</v>
      </c>
    </row>
    <row r="23" spans="1:19" s="62" customFormat="1" ht="78">
      <c r="A23" s="4">
        <v>7</v>
      </c>
      <c r="B23" s="3" t="s">
        <v>41</v>
      </c>
      <c r="C23" s="58" t="s">
        <v>68</v>
      </c>
      <c r="D23" s="68" t="s">
        <v>38</v>
      </c>
      <c r="E23" s="59">
        <v>1</v>
      </c>
      <c r="F23" s="60"/>
      <c r="G23" s="5"/>
      <c r="H23" s="5"/>
      <c r="I23" s="5"/>
      <c r="J23" s="5"/>
      <c r="K23" s="5">
        <f t="shared" si="0"/>
        <v>0</v>
      </c>
      <c r="L23" s="5">
        <f t="shared" si="1"/>
        <v>0</v>
      </c>
      <c r="M23" s="5">
        <f t="shared" si="2"/>
        <v>0</v>
      </c>
      <c r="N23" s="5">
        <f t="shared" si="3"/>
        <v>0</v>
      </c>
      <c r="O23" s="5">
        <f t="shared" si="4"/>
        <v>0</v>
      </c>
      <c r="P23" s="5">
        <f t="shared" si="5"/>
        <v>0</v>
      </c>
    </row>
    <row r="24" spans="1:19" s="62" customFormat="1" ht="78">
      <c r="A24" s="4">
        <v>8</v>
      </c>
      <c r="B24" s="3" t="s">
        <v>41</v>
      </c>
      <c r="C24" s="58" t="s">
        <v>70</v>
      </c>
      <c r="D24" s="68" t="s">
        <v>38</v>
      </c>
      <c r="E24" s="59">
        <v>1</v>
      </c>
      <c r="F24" s="60"/>
      <c r="G24" s="5"/>
      <c r="H24" s="5"/>
      <c r="I24" s="5"/>
      <c r="J24" s="5"/>
      <c r="K24" s="5">
        <f t="shared" si="0"/>
        <v>0</v>
      </c>
      <c r="L24" s="5">
        <f t="shared" si="1"/>
        <v>0</v>
      </c>
      <c r="M24" s="5">
        <f t="shared" si="2"/>
        <v>0</v>
      </c>
      <c r="N24" s="5">
        <f t="shared" si="3"/>
        <v>0</v>
      </c>
      <c r="O24" s="5">
        <f t="shared" si="4"/>
        <v>0</v>
      </c>
      <c r="P24" s="5">
        <f t="shared" si="5"/>
        <v>0</v>
      </c>
    </row>
    <row r="25" spans="1:19" s="62" customFormat="1" ht="78">
      <c r="A25" s="4">
        <v>9</v>
      </c>
      <c r="B25" s="3" t="s">
        <v>41</v>
      </c>
      <c r="C25" s="58" t="s">
        <v>71</v>
      </c>
      <c r="D25" s="68" t="s">
        <v>38</v>
      </c>
      <c r="E25" s="59">
        <v>2</v>
      </c>
      <c r="F25" s="60"/>
      <c r="G25" s="5"/>
      <c r="H25" s="5"/>
      <c r="I25" s="5"/>
      <c r="J25" s="5"/>
      <c r="K25" s="5">
        <f t="shared" si="0"/>
        <v>0</v>
      </c>
      <c r="L25" s="5">
        <f t="shared" si="1"/>
        <v>0</v>
      </c>
      <c r="M25" s="5">
        <f t="shared" si="2"/>
        <v>0</v>
      </c>
      <c r="N25" s="5">
        <f t="shared" si="3"/>
        <v>0</v>
      </c>
      <c r="O25" s="5">
        <f t="shared" si="4"/>
        <v>0</v>
      </c>
      <c r="P25" s="5">
        <f t="shared" si="5"/>
        <v>0</v>
      </c>
    </row>
    <row r="26" spans="1:19" s="62" customFormat="1" ht="46.8">
      <c r="A26" s="4">
        <v>10</v>
      </c>
      <c r="B26" s="3" t="s">
        <v>41</v>
      </c>
      <c r="C26" s="63" t="s">
        <v>62</v>
      </c>
      <c r="D26" s="59" t="s">
        <v>38</v>
      </c>
      <c r="E26" s="59">
        <v>13</v>
      </c>
      <c r="F26" s="60"/>
      <c r="G26" s="5"/>
      <c r="H26" s="5"/>
      <c r="I26" s="5"/>
      <c r="J26" s="5"/>
      <c r="K26" s="5">
        <f t="shared" si="0"/>
        <v>0</v>
      </c>
      <c r="L26" s="5">
        <f t="shared" si="1"/>
        <v>0</v>
      </c>
      <c r="M26" s="5">
        <f t="shared" si="2"/>
        <v>0</v>
      </c>
      <c r="N26" s="5">
        <f t="shared" si="3"/>
        <v>0</v>
      </c>
      <c r="O26" s="5">
        <f t="shared" si="4"/>
        <v>0</v>
      </c>
      <c r="P26" s="5">
        <f t="shared" si="5"/>
        <v>0</v>
      </c>
    </row>
    <row r="27" spans="1:19" s="62" customFormat="1">
      <c r="A27" s="4">
        <v>11</v>
      </c>
      <c r="B27" s="3" t="s">
        <v>41</v>
      </c>
      <c r="C27" s="63" t="s">
        <v>63</v>
      </c>
      <c r="D27" s="59" t="s">
        <v>38</v>
      </c>
      <c r="E27" s="59">
        <v>13</v>
      </c>
      <c r="F27" s="60"/>
      <c r="G27" s="5"/>
      <c r="H27" s="5"/>
      <c r="I27" s="5"/>
      <c r="J27" s="5"/>
      <c r="K27" s="5">
        <f t="shared" si="0"/>
        <v>0</v>
      </c>
      <c r="L27" s="5">
        <f t="shared" si="1"/>
        <v>0</v>
      </c>
      <c r="M27" s="5">
        <f t="shared" si="2"/>
        <v>0</v>
      </c>
      <c r="N27" s="5">
        <f t="shared" si="3"/>
        <v>0</v>
      </c>
      <c r="O27" s="5">
        <f t="shared" si="4"/>
        <v>0</v>
      </c>
      <c r="P27" s="5">
        <f t="shared" si="5"/>
        <v>0</v>
      </c>
    </row>
    <row r="28" spans="1:19" s="62" customFormat="1" ht="31.2">
      <c r="A28" s="4">
        <v>12</v>
      </c>
      <c r="B28" s="3" t="s">
        <v>41</v>
      </c>
      <c r="C28" s="63" t="s">
        <v>72</v>
      </c>
      <c r="D28" s="59" t="s">
        <v>36</v>
      </c>
      <c r="E28" s="59">
        <v>13</v>
      </c>
      <c r="F28" s="60"/>
      <c r="G28" s="5"/>
      <c r="H28" s="5"/>
      <c r="I28" s="5"/>
      <c r="J28" s="5"/>
      <c r="K28" s="5">
        <f t="shared" si="0"/>
        <v>0</v>
      </c>
      <c r="L28" s="5">
        <f t="shared" si="1"/>
        <v>0</v>
      </c>
      <c r="M28" s="5">
        <f t="shared" si="2"/>
        <v>0</v>
      </c>
      <c r="N28" s="5">
        <f t="shared" si="3"/>
        <v>0</v>
      </c>
      <c r="O28" s="5">
        <f t="shared" si="4"/>
        <v>0</v>
      </c>
      <c r="P28" s="5">
        <f t="shared" si="5"/>
        <v>0</v>
      </c>
    </row>
    <row r="29" spans="1:19" s="62" customFormat="1" ht="31.2">
      <c r="A29" s="4">
        <v>13</v>
      </c>
      <c r="B29" s="3" t="s">
        <v>41</v>
      </c>
      <c r="C29" s="63" t="s">
        <v>43</v>
      </c>
      <c r="D29" s="59" t="s">
        <v>36</v>
      </c>
      <c r="E29" s="64">
        <v>1</v>
      </c>
      <c r="F29" s="60"/>
      <c r="G29" s="5"/>
      <c r="H29" s="5"/>
      <c r="I29" s="5"/>
      <c r="J29" s="5"/>
      <c r="K29" s="5">
        <f t="shared" si="0"/>
        <v>0</v>
      </c>
      <c r="L29" s="5">
        <f t="shared" si="1"/>
        <v>0</v>
      </c>
      <c r="M29" s="5">
        <f t="shared" si="2"/>
        <v>0</v>
      </c>
      <c r="N29" s="5">
        <f t="shared" si="3"/>
        <v>0</v>
      </c>
      <c r="O29" s="5">
        <f t="shared" si="4"/>
        <v>0</v>
      </c>
      <c r="P29" s="5">
        <f t="shared" si="5"/>
        <v>0</v>
      </c>
    </row>
    <row r="30" spans="1:19">
      <c r="A30" s="107" t="s">
        <v>61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9"/>
      <c r="L30" s="67">
        <f>SUM(L17:L29)</f>
        <v>0</v>
      </c>
      <c r="M30" s="67">
        <f>SUM(M17:M29)</f>
        <v>0</v>
      </c>
      <c r="N30" s="67">
        <f>SUM(N17:N29)</f>
        <v>0</v>
      </c>
      <c r="O30" s="67">
        <f>SUM(O17:O29)</f>
        <v>0</v>
      </c>
      <c r="P30" s="67">
        <f>SUM(P17:P29)</f>
        <v>0</v>
      </c>
      <c r="Q30" s="62"/>
      <c r="R30" s="62"/>
      <c r="S30" s="62"/>
    </row>
    <row r="33" spans="1:18" s="19" customFormat="1">
      <c r="A33" s="65" t="s">
        <v>18</v>
      </c>
      <c r="B33" s="6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23"/>
      <c r="R33" s="23"/>
    </row>
    <row r="34" spans="1:18" s="19" customFormat="1">
      <c r="A34" s="65"/>
      <c r="B34" s="65"/>
      <c r="C34" s="106" t="s">
        <v>20</v>
      </c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23"/>
      <c r="R34" s="23"/>
    </row>
    <row r="35" spans="1:18" s="19" customFormat="1">
      <c r="A35" s="65" t="s">
        <v>42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23"/>
      <c r="R35" s="23"/>
    </row>
    <row r="36" spans="1:18" s="19" customFormat="1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</row>
    <row r="37" spans="1:18" s="19" customFormat="1">
      <c r="A37" s="65" t="s">
        <v>21</v>
      </c>
      <c r="B37" s="6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</row>
    <row r="38" spans="1:18" s="19" customFormat="1">
      <c r="A38" s="65"/>
      <c r="B38" s="65"/>
      <c r="C38" s="106" t="s">
        <v>20</v>
      </c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</row>
    <row r="39" spans="1:18" s="19" customFormat="1">
      <c r="A39" s="65" t="s">
        <v>22</v>
      </c>
      <c r="B39" s="65"/>
      <c r="C39" s="66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</row>
  </sheetData>
  <mergeCells count="20">
    <mergeCell ref="C37:P37"/>
    <mergeCell ref="C38:P38"/>
    <mergeCell ref="A14:A15"/>
    <mergeCell ref="C33:P33"/>
    <mergeCell ref="C34:P34"/>
    <mergeCell ref="A30:K30"/>
    <mergeCell ref="A1:P1"/>
    <mergeCell ref="E14:E15"/>
    <mergeCell ref="D14:D15"/>
    <mergeCell ref="C14:C15"/>
    <mergeCell ref="B14:B15"/>
    <mergeCell ref="A3:P3"/>
    <mergeCell ref="A4:P4"/>
    <mergeCell ref="C7:P7"/>
    <mergeCell ref="C8:P8"/>
    <mergeCell ref="L14:P14"/>
    <mergeCell ref="C6:P6"/>
    <mergeCell ref="C9:P9"/>
    <mergeCell ref="F14:K14"/>
    <mergeCell ref="A11:C11"/>
  </mergeCells>
  <phoneticPr fontId="14" type="noConversion"/>
  <pageMargins left="1" right="1" top="1" bottom="1" header="0.5" footer="0.5"/>
  <pageSetup paperSize="9" scale="5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A99682F1AE72FD41AC9DC559A02B9CB1" ma:contentTypeVersion="13" ma:contentTypeDescription="Izveidot jaunu dokumentu." ma:contentTypeScope="" ma:versionID="26bfa372b82a285816cef1335856ec48">
  <xsd:schema xmlns:xsd="http://www.w3.org/2001/XMLSchema" xmlns:xs="http://www.w3.org/2001/XMLSchema" xmlns:p="http://schemas.microsoft.com/office/2006/metadata/properties" xmlns:ns3="d9579869-82f1-4f80-8f24-9589b63f6bab" xmlns:ns4="d2efd33a-ec35-444a-b013-df773ebf2477" targetNamespace="http://schemas.microsoft.com/office/2006/metadata/properties" ma:root="true" ma:fieldsID="416c49594f3261e518ea1fbae6c22bc9" ns3:_="" ns4:_="">
    <xsd:import namespace="d9579869-82f1-4f80-8f24-9589b63f6bab"/>
    <xsd:import namespace="d2efd33a-ec35-444a-b013-df773ebf247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79869-82f1-4f80-8f24-9589b63f6b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fd33a-ec35-444a-b013-df773ebf247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A731AA-9174-4D47-BF2B-D6AF164CAE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579869-82f1-4f80-8f24-9589b63f6bab"/>
    <ds:schemaRef ds:uri="d2efd33a-ec35-444a-b013-df773ebf24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C071A2-6B6C-47EE-B80D-2E60760B447C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d2efd33a-ec35-444a-b013-df773ebf2477"/>
    <ds:schemaRef ds:uri="http://schemas.microsoft.com/office/2006/documentManagement/types"/>
    <ds:schemaRef ds:uri="http://schemas.openxmlformats.org/package/2006/metadata/core-properties"/>
    <ds:schemaRef ds:uri="d9579869-82f1-4f80-8f24-9589b63f6bab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2D742DD-3086-4BFB-BA97-E4A5334B03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3</vt:i4>
      </vt:variant>
      <vt:variant>
        <vt:lpstr>Diapazoni ar nosaukumiem</vt:lpstr>
      </vt:variant>
      <vt:variant>
        <vt:i4>1</vt:i4>
      </vt:variant>
    </vt:vector>
  </HeadingPairs>
  <TitlesOfParts>
    <vt:vector size="4" baseType="lpstr">
      <vt:lpstr>Koptāme</vt:lpstr>
      <vt:lpstr>Kopsavilkums</vt:lpstr>
      <vt:lpstr>Tāme</vt:lpstr>
      <vt:lpstr>Tāme!Drukas_apgabals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Imants Zīverts</dc:creator>
  <cp:lastModifiedBy>Elza Rūtenberga</cp:lastModifiedBy>
  <cp:lastPrinted>2020-12-01T11:49:03Z</cp:lastPrinted>
  <dcterms:created xsi:type="dcterms:W3CDTF">2020-09-02T05:02:03Z</dcterms:created>
  <dcterms:modified xsi:type="dcterms:W3CDTF">2022-09-27T14:43:04Z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0x010100A99682F1AE72FD41AC9DC559A02B9CB1</vt:lpwstr>
  </property>
</Properties>
</file>