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\\195.13.208.226\TNP_Faili\Nodaļas\Iepirkumu nodaļa\TNPz Zemsliekšņu iepirkumi\2022\TNPz 53 Datorklases remonts (atkārtots)\"/>
    </mc:Choice>
  </mc:AlternateContent>
  <xr:revisionPtr revIDLastSave="0" documentId="13_ncr:1_{1ACB2DA6-5C14-422E-B32C-56568323AE3D}" xr6:coauthVersionLast="3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E49" i="1"/>
  <c r="E48" i="1"/>
  <c r="E43" i="1"/>
  <c r="E44" i="1" s="1"/>
  <c r="E40" i="1"/>
  <c r="E39" i="1"/>
  <c r="E37" i="1"/>
  <c r="E36" i="1"/>
  <c r="E31" i="1"/>
  <c r="E29" i="1"/>
  <c r="E30" i="1" s="1"/>
  <c r="E28" i="1"/>
  <c r="E26" i="1"/>
  <c r="E32" i="1" l="1"/>
  <c r="E33" i="1"/>
  <c r="P62" i="1"/>
  <c r="P63" i="1"/>
  <c r="P61" i="1"/>
</calcChain>
</file>

<file path=xl/sharedStrings.xml><?xml version="1.0" encoding="utf-8"?>
<sst xmlns="http://schemas.openxmlformats.org/spreadsheetml/2006/main" count="159" uniqueCount="87">
  <si>
    <t>Nr. p. k.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</si>
  <si>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</si>
  <si>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</si>
  <si>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</si>
  <si>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</si>
  <si>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</si>
  <si>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</si>
  <si>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</si>
  <si>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</si>
  <si>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</si>
  <si>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</si>
  <si>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</si>
  <si>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</si>
  <si>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darbietilpība (C/h)</t>
  </si>
  <si>
    <t>summa (EUR)</t>
  </si>
  <si>
    <t>Datorklases remonts</t>
  </si>
  <si>
    <t>Demontāžas darbi</t>
  </si>
  <si>
    <t>l.c.</t>
  </si>
  <si>
    <t>Esošās elektroinstalācijas demontāža</t>
  </si>
  <si>
    <t>kompl.</t>
  </si>
  <si>
    <t xml:space="preserve">Attīrīt sienas no dažādu veidu apdarēm </t>
  </si>
  <si>
    <t>m2</t>
  </si>
  <si>
    <t>Durvju demontāža/montāža 900 mm, ailu padare</t>
  </si>
  <si>
    <t>gb</t>
  </si>
  <si>
    <t>Grīdas seguma un atslāņojošā pamatojuma demontāža</t>
  </si>
  <si>
    <t>Mēbeļu iznešana no grupas telpas uz pagraba telpām un sanešana atpakaļ pēc darbu beigšanas</t>
  </si>
  <si>
    <t>Sienas</t>
  </si>
  <si>
    <t xml:space="preserve">Sienu apšūšana ar parasto GKB riģipsi vienā kārtā pa metāla karkasu </t>
  </si>
  <si>
    <t>KNAUF metāla karkass, stiprinājuma elementi</t>
  </si>
  <si>
    <t>KNAUF GKB parasta ģipškartona loksnes 1200x3000x12,5mm + 10%</t>
  </si>
  <si>
    <t xml:space="preserve">Riģipša virsmu gruntēšana </t>
  </si>
  <si>
    <r>
      <t>m</t>
    </r>
    <r>
      <rPr>
        <vertAlign val="superscript"/>
        <sz val="11"/>
        <rFont val="Times New Roman"/>
        <family val="1"/>
        <charset val="186"/>
      </rPr>
      <t>2</t>
    </r>
  </si>
  <si>
    <t>TIEFGRUND LF vai ekvivalents</t>
  </si>
  <si>
    <t>l</t>
  </si>
  <si>
    <t xml:space="preserve">Riģipša virsmu šuvju aizdare ar Uniflott iestrādājot šuvēs sietiņlentu, slīpēšana, nobeiguma špakteļmasas kārtas uzklāšana un slīpēšana  </t>
  </si>
  <si>
    <t>Špakteļmassa Uniflott vai ekvivalents</t>
  </si>
  <si>
    <t>kg</t>
  </si>
  <si>
    <t>Šuvju lente</t>
  </si>
  <si>
    <t>m</t>
  </si>
  <si>
    <t>Špakteļmassa VETONIT LR vai ekvivalents</t>
  </si>
  <si>
    <t>Smilšpapīrs</t>
  </si>
  <si>
    <t>Palīgmateriāli,  stūra leņķi utl</t>
  </si>
  <si>
    <t>kpl</t>
  </si>
  <si>
    <t>Krāsojamo tapešu līmešana</t>
  </si>
  <si>
    <t>Tapetes</t>
  </si>
  <si>
    <t>līme</t>
  </si>
  <si>
    <t>Sienu gruntēšana, krāsošana vairākos krāsu toņos</t>
  </si>
  <si>
    <t>Grunts</t>
  </si>
  <si>
    <t>Tonēta krāsa</t>
  </si>
  <si>
    <t>Griesti</t>
  </si>
  <si>
    <t>Griestu sagatavošana piekargriestu izbūvei</t>
  </si>
  <si>
    <t>ECOPHON tipa piekargriestu izbūbve</t>
  </si>
  <si>
    <t>Akustisko griestu ECOPHON Advantage E  + piekaramo griestu konstrukcija</t>
  </si>
  <si>
    <t>Grīdas</t>
  </si>
  <si>
    <t xml:space="preserve">Grīdas pašizlīdzinošās masas ieklāšana 10 mm, lamināta parketa apakšklājs 7mm, lamināta ieklāšana.  lamināts - ozols 33. klase 8mm.Grīdas savienojumu līste. PVC plastmasas grīdas līste 55mm </t>
  </si>
  <si>
    <t>MIRA 6700 Cemplan pašizlīdzinošā masa grīdām 1-45mm 25kg</t>
  </si>
  <si>
    <t>lamināta parketa apakšklājs 7mm,</t>
  </si>
  <si>
    <t xml:space="preserve"> lamināts - ozols 33. klase 8mm</t>
  </si>
  <si>
    <t xml:space="preserve"> PVC plastmasas grīdas līstes montāža</t>
  </si>
  <si>
    <t>t/m</t>
  </si>
  <si>
    <t xml:space="preserve"> PVC plastmasas grīdas līste</t>
  </si>
  <si>
    <t>Elektromontāžas darbi</t>
  </si>
  <si>
    <t>Modulāra sadalnes montāža</t>
  </si>
  <si>
    <t>Kabeļu 3x1,5 montāza</t>
  </si>
  <si>
    <t>Montēt jaunus piekārtos griestu gaismas ķermeņus (LED panelis 595x595 48W 3000K 4080lm)</t>
  </si>
  <si>
    <t>gab</t>
  </si>
  <si>
    <t>Divpoli zemapmetuma slēdzis IP 20 220 V 10 A</t>
  </si>
  <si>
    <t xml:space="preserve">4-vietigs kontaktligzda grīdas kārbā </t>
  </si>
  <si>
    <t>Dažādi darbi</t>
  </si>
  <si>
    <t>Būvgružu savākšana , nogādāšana konteinerā un aizvešana (8m3)</t>
  </si>
  <si>
    <t>kont</t>
  </si>
  <si>
    <t xml:space="preserve">LOKĀLA TĀME </t>
  </si>
  <si>
    <t xml:space="preserve">Objekta adrese: </t>
  </si>
  <si>
    <t>Objekts:</t>
  </si>
  <si>
    <t>Izpildītājs:</t>
  </si>
  <si>
    <t>Talsu novada pašvaldība</t>
  </si>
  <si>
    <t>Pasūtītājs:</t>
  </si>
  <si>
    <t>Talsu novada vidusskola, K.Mīlenbaha iela 30, Talsi</t>
  </si>
  <si>
    <t>K.Mīlenbaha iela 30, Talsi, LV-3201</t>
  </si>
  <si>
    <t>PVN 21%</t>
  </si>
  <si>
    <t xml:space="preserve">Tāme sastādīta 2021.gada tirgus cenās </t>
  </si>
  <si>
    <t>Lokālājā tāme norādītos materiālus ir iespējams aizvietot ar ekvivalentiem.</t>
  </si>
  <si>
    <t>Pavisam kopā apmaksai bez PVN:</t>
  </si>
  <si>
    <t>Kopā apmaksai EUR:</t>
  </si>
  <si>
    <r>
      <rPr>
        <sz val="12"/>
        <color theme="1"/>
        <rFont val="Times New Roman"/>
        <family val="1"/>
        <charset val="186"/>
      </rPr>
      <t xml:space="preserve">Sastādīja:          </t>
    </r>
    <r>
      <rPr>
        <sz val="11"/>
        <color theme="1"/>
        <rFont val="Calibri"/>
        <family val="2"/>
        <charset val="186"/>
        <scheme val="minor"/>
      </rPr>
      <t xml:space="preserve"> </t>
    </r>
  </si>
  <si>
    <r>
      <t xml:space="preserve">1.pielikums
Cenu aptaujai "Datorklases remonts </t>
    </r>
    <r>
      <rPr>
        <sz val="10"/>
        <rFont val="Times New Roman"/>
        <family val="1"/>
        <charset val="186"/>
      </rPr>
      <t>Talsu novada vidusskolā" (atkārtots),
identifikācijas Nr. TNPz 2022/53</t>
    </r>
  </si>
  <si>
    <t>"Datorklases remonts Talsu novada vidusskolā" (atkārtots)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</si>
</sst>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0.0"/>
  </numFmts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1"/>
      <name val="Times New Roman"/>
      <family val="1"/>
      <charset val="186"/>
    </font>
    <font>
      <sz val="10"/>
      <name val="Helv"/>
    </font>
    <font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vertAlign val="superscript"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186"/>
    </font>
    <font>
      <sz val="10"/>
      <name val="Arial"/>
      <family val="2"/>
    </font>
    <font>
      <sz val="10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b/>
      <sz val="13"/>
      <name val="Times New Roman"/>
      <family val="1"/>
      <charset val="186"/>
    </font>
    <font>
      <sz val="11"/>
      <color theme="1"/>
      <name val="Calibri"/>
      <family val="1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9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20" fillId="0" borderId="0"/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vertical="center"/>
    </xf>
    <xf numFmtId="0" fontId="2" fillId="2" borderId="2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4" fontId="6" fillId="0" borderId="2" xfId="3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3" fontId="6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2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3" fontId="6" fillId="3" borderId="2" xfId="1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justify" vertical="center" wrapText="1"/>
    </xf>
    <xf numFmtId="2" fontId="6" fillId="3" borderId="2" xfId="4" applyNumberFormat="1" applyFont="1" applyFill="1" applyBorder="1" applyAlignment="1">
      <alignment horizontal="right" vertical="center" wrapText="1"/>
    </xf>
    <xf numFmtId="2" fontId="6" fillId="3" borderId="2" xfId="5" applyNumberFormat="1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 wrapText="1"/>
    </xf>
    <xf numFmtId="2" fontId="6" fillId="3" borderId="4" xfId="0" applyNumberFormat="1" applyFont="1" applyFill="1" applyBorder="1" applyAlignment="1">
      <alignment horizontal="right" vertical="center" wrapText="1"/>
    </xf>
    <xf numFmtId="2" fontId="6" fillId="3" borderId="4" xfId="5" applyNumberFormat="1" applyFont="1" applyFill="1" applyBorder="1" applyAlignment="1">
      <alignment horizontal="right" vertical="center" wrapText="1"/>
    </xf>
    <xf numFmtId="2" fontId="6" fillId="3" borderId="4" xfId="5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14" fillId="0" borderId="2" xfId="6" applyFont="1" applyBorder="1" applyAlignment="1">
      <alignment horizontal="right" wrapText="1"/>
    </xf>
    <xf numFmtId="0" fontId="14" fillId="0" borderId="2" xfId="6" applyFont="1" applyBorder="1" applyAlignment="1">
      <alignment horizontal="center" vertical="center" wrapText="1"/>
    </xf>
    <xf numFmtId="2" fontId="14" fillId="3" borderId="2" xfId="6" applyNumberFormat="1" applyFont="1" applyFill="1" applyBorder="1" applyAlignment="1">
      <alignment horizontal="center" vertical="center" wrapText="1"/>
    </xf>
    <xf numFmtId="43" fontId="14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wrapText="1"/>
    </xf>
    <xf numFmtId="0" fontId="6" fillId="0" borderId="2" xfId="7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2" fillId="5" borderId="0" xfId="8" applyNumberFormat="1" applyFont="1" applyFill="1" applyAlignment="1">
      <alignment horizontal="center" vertical="center"/>
    </xf>
    <xf numFmtId="49" fontId="2" fillId="5" borderId="0" xfId="8" applyNumberFormat="1" applyFont="1" applyFill="1" applyAlignment="1">
      <alignment horizontal="left" vertical="center"/>
    </xf>
    <xf numFmtId="164" fontId="21" fillId="5" borderId="0" xfId="8" applyNumberFormat="1" applyFont="1" applyFill="1" applyAlignment="1">
      <alignment horizontal="center" vertical="center"/>
    </xf>
    <xf numFmtId="164" fontId="21" fillId="3" borderId="0" xfId="8" applyNumberFormat="1" applyFont="1" applyFill="1" applyAlignment="1">
      <alignment horizontal="center" vertical="center"/>
    </xf>
    <xf numFmtId="164" fontId="2" fillId="0" borderId="0" xfId="8" applyNumberFormat="1" applyFont="1" applyAlignment="1">
      <alignment vertical="center"/>
    </xf>
    <xf numFmtId="0" fontId="11" fillId="0" borderId="0" xfId="0" applyFont="1"/>
    <xf numFmtId="2" fontId="3" fillId="5" borderId="0" xfId="8" applyNumberFormat="1" applyFont="1" applyFill="1" applyAlignment="1">
      <alignment horizontal="left" vertical="center"/>
    </xf>
    <xf numFmtId="0" fontId="2" fillId="0" borderId="0" xfId="8" applyFont="1" applyAlignment="1">
      <alignment vertical="center"/>
    </xf>
    <xf numFmtId="0" fontId="2" fillId="0" borderId="0" xfId="0" applyFont="1" applyFill="1" applyAlignment="1">
      <alignment vertical="center"/>
    </xf>
    <xf numFmtId="164" fontId="4" fillId="0" borderId="0" xfId="8" applyNumberFormat="1" applyFont="1" applyAlignment="1">
      <alignment horizontal="left" vertical="center"/>
    </xf>
    <xf numFmtId="164" fontId="22" fillId="0" borderId="0" xfId="6" applyNumberFormat="1" applyFont="1" applyAlignment="1">
      <alignment horizontal="left" vertical="center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64" fontId="22" fillId="0" borderId="0" xfId="8" applyNumberFormat="1" applyFont="1" applyAlignment="1">
      <alignment vertical="center" wrapText="1"/>
    </xf>
    <xf numFmtId="0" fontId="0" fillId="0" borderId="0" xfId="0" applyBorder="1"/>
    <xf numFmtId="164" fontId="4" fillId="0" borderId="0" xfId="8" applyNumberFormat="1" applyFont="1" applyBorder="1" applyAlignment="1">
      <alignment vertical="center"/>
    </xf>
    <xf numFmtId="164" fontId="22" fillId="0" borderId="0" xfId="8" applyNumberFormat="1" applyFont="1" applyBorder="1" applyAlignment="1">
      <alignment vertical="center"/>
    </xf>
    <xf numFmtId="164" fontId="22" fillId="0" borderId="7" xfId="8" applyNumberFormat="1" applyFont="1" applyBorder="1" applyAlignment="1">
      <alignment vertical="center" wrapText="1"/>
    </xf>
    <xf numFmtId="164" fontId="4" fillId="0" borderId="8" xfId="8" applyNumberFormat="1" applyFont="1" applyBorder="1" applyAlignment="1">
      <alignment vertical="center"/>
    </xf>
    <xf numFmtId="164" fontId="4" fillId="0" borderId="5" xfId="8" applyNumberFormat="1" applyFont="1" applyBorder="1" applyAlignment="1">
      <alignment vertical="center"/>
    </xf>
    <xf numFmtId="2" fontId="22" fillId="0" borderId="0" xfId="8" applyNumberFormat="1" applyFont="1" applyBorder="1" applyAlignment="1">
      <alignment horizontal="left" vertical="center" wrapText="1"/>
    </xf>
    <xf numFmtId="2" fontId="4" fillId="0" borderId="0" xfId="6" applyNumberFormat="1" applyFont="1" applyBorder="1" applyAlignment="1">
      <alignment horizontal="left" vertical="center"/>
    </xf>
    <xf numFmtId="2" fontId="25" fillId="0" borderId="0" xfId="4" applyNumberFormat="1" applyFont="1" applyBorder="1" applyAlignment="1">
      <alignment horizontal="left" vertical="center"/>
    </xf>
    <xf numFmtId="0" fontId="26" fillId="0" borderId="0" xfId="0" applyFont="1"/>
    <xf numFmtId="164" fontId="22" fillId="0" borderId="6" xfId="8" applyNumberFormat="1" applyFont="1" applyBorder="1" applyAlignment="1">
      <alignment horizontal="right" vertical="center" wrapText="1"/>
    </xf>
    <xf numFmtId="164" fontId="22" fillId="0" borderId="0" xfId="8" applyNumberFormat="1" applyFont="1" applyBorder="1" applyAlignment="1">
      <alignment horizontal="center" vertical="center"/>
    </xf>
    <xf numFmtId="0" fontId="19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/>
    </xf>
    <xf numFmtId="2" fontId="3" fillId="5" borderId="0" xfId="8" applyNumberFormat="1" applyFont="1" applyFill="1" applyAlignment="1">
      <alignment horizontal="left" vertical="center"/>
    </xf>
    <xf numFmtId="0" fontId="4" fillId="0" borderId="0" xfId="8" applyFont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9">
    <cellStyle name="Excel Built-in Normal 2 2" xfId="6" xr:uid="{00000000-0005-0000-0000-000000000000}"/>
    <cellStyle name="Komats" xfId="1" builtinId="3"/>
    <cellStyle name="Normal 10 2" xfId="5" xr:uid="{00000000-0005-0000-0000-000002000000}"/>
    <cellStyle name="Normal 2 2 2" xfId="4" xr:uid="{00000000-0005-0000-0000-000003000000}"/>
    <cellStyle name="Normal 6 2 2_1) Visparceltn annapapild" xfId="2" xr:uid="{00000000-0005-0000-0000-000004000000}"/>
    <cellStyle name="Normal_Dzivoklis Alberta iela" xfId="3" xr:uid="{00000000-0005-0000-0000-000005000000}"/>
    <cellStyle name="Normal_TameTuristu5-2011-08-06" xfId="8" xr:uid="{24C6E90E-2A98-46E8-B372-BC312C354291}"/>
    <cellStyle name="Parasts" xfId="0" builtinId="0"/>
    <cellStyle name="Parasts 2 2" xfId="7" xr:uid="{00000000-0005-0000-0000-00000700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topLeftCell="A16" workbookViewId="0">
      <selection activeCell="A63" sqref="A63:C63"/>
    </sheetView>
  </sheetViews>
  <sheetFormatPr defaultRowHeight="14.4" x14ac:dyDescent="0.3"/>
  <cols>
    <col min="1" max="1" width="4.88671875" customWidth="1"/>
    <col min="2" max="2" width="12.33203125" bestFit="1" customWidth="1"/>
    <col min="3" max="3" width="56" customWidth="1"/>
    <col min="4" max="4" width="7.88671875" customWidth="1"/>
    <col min="5" max="5" width="10.44140625" customWidth="1"/>
    <col min="6" max="6" width="9.88671875" customWidth="1"/>
    <col min="7" max="7" width="10.77734375" bestFit="1" customWidth="1"/>
    <col min="8" max="10" width="5.77734375" bestFit="1" customWidth="1"/>
    <col min="11" max="12" width="9.33203125" customWidth="1"/>
    <col min="13" max="13" width="8.33203125" customWidth="1"/>
    <col min="14" max="14" width="9.33203125" customWidth="1"/>
    <col min="15" max="15" width="11.77734375" customWidth="1"/>
    <col min="16" max="16" width="9.33203125" customWidth="1"/>
  </cols>
  <sheetData>
    <row r="1" spans="1:17" ht="34.200000000000003" customHeight="1" x14ac:dyDescent="0.3">
      <c r="A1" s="83" t="s">
        <v>85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7" ht="10.199999999999999" customHeight="1" x14ac:dyDescent="0.3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7" ht="14.4" customHeight="1" x14ac:dyDescent="0.3">
      <c r="A3" s="1"/>
      <c r="B3" s="1"/>
      <c r="C3" s="2"/>
      <c r="D3" s="2"/>
      <c r="E3" s="84" t="s">
        <v>71</v>
      </c>
      <c r="F3" s="84"/>
      <c r="G3" s="84"/>
      <c r="H3" s="84"/>
      <c r="I3" s="84"/>
      <c r="J3" s="2"/>
      <c r="K3" s="2"/>
      <c r="L3" s="2"/>
      <c r="M3" s="2"/>
      <c r="N3" s="2"/>
      <c r="O3" s="2"/>
      <c r="P3" s="2"/>
    </row>
    <row r="4" spans="1:17" ht="14.4" customHeight="1" x14ac:dyDescent="0.3">
      <c r="A4" s="84" t="s">
        <v>86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7" x14ac:dyDescent="0.3">
      <c r="A5" s="1"/>
      <c r="B5" s="1"/>
      <c r="C5" s="1"/>
      <c r="D5" s="3"/>
      <c r="E5" s="4"/>
      <c r="F5" s="4"/>
      <c r="G5" s="4"/>
      <c r="H5" s="4"/>
      <c r="I5" s="4"/>
      <c r="J5" s="1"/>
      <c r="K5" s="1"/>
      <c r="L5" s="1"/>
      <c r="M5" s="1"/>
      <c r="N5" s="1"/>
      <c r="O5" s="1"/>
      <c r="P5" s="1"/>
    </row>
    <row r="6" spans="1:17" s="62" customFormat="1" ht="13.2" x14ac:dyDescent="0.25">
      <c r="A6" s="58" t="s">
        <v>76</v>
      </c>
      <c r="B6" s="58"/>
      <c r="C6" s="57"/>
      <c r="D6" s="91" t="s">
        <v>75</v>
      </c>
      <c r="E6" s="91"/>
      <c r="F6" s="91"/>
      <c r="G6" s="91"/>
      <c r="H6" s="59"/>
      <c r="I6" s="60"/>
      <c r="J6" s="59"/>
      <c r="K6" s="59"/>
      <c r="L6" s="59"/>
      <c r="M6" s="59"/>
      <c r="N6" s="59"/>
      <c r="O6" s="59"/>
      <c r="P6" s="59"/>
      <c r="Q6" s="61"/>
    </row>
    <row r="7" spans="1:17" s="62" customFormat="1" ht="13.2" x14ac:dyDescent="0.25">
      <c r="A7" s="58" t="s">
        <v>74</v>
      </c>
      <c r="B7" s="58"/>
      <c r="C7" s="57"/>
      <c r="D7" s="63"/>
      <c r="E7" s="63"/>
      <c r="F7" s="63"/>
      <c r="G7" s="63"/>
      <c r="H7" s="59"/>
      <c r="I7" s="60"/>
      <c r="J7" s="59"/>
      <c r="K7" s="59"/>
      <c r="L7" s="59"/>
      <c r="M7" s="59"/>
      <c r="N7" s="59"/>
      <c r="O7" s="59"/>
      <c r="P7" s="59"/>
      <c r="Q7" s="61"/>
    </row>
    <row r="8" spans="1:17" s="62" customFormat="1" ht="13.2" x14ac:dyDescent="0.25">
      <c r="A8" s="58" t="s">
        <v>73</v>
      </c>
      <c r="B8" s="58"/>
      <c r="C8" s="57"/>
      <c r="D8" s="63" t="s">
        <v>77</v>
      </c>
      <c r="E8" s="63"/>
      <c r="F8" s="63"/>
      <c r="G8" s="63"/>
      <c r="H8" s="59"/>
      <c r="I8" s="60"/>
      <c r="J8" s="59"/>
      <c r="K8" s="59"/>
      <c r="L8" s="59"/>
      <c r="M8" s="59"/>
      <c r="N8" s="59"/>
      <c r="O8" s="59"/>
      <c r="P8" s="59"/>
      <c r="Q8" s="61"/>
    </row>
    <row r="9" spans="1:17" s="62" customFormat="1" ht="13.2" x14ac:dyDescent="0.25">
      <c r="A9" s="58" t="s">
        <v>72</v>
      </c>
      <c r="B9" s="58"/>
      <c r="C9" s="57"/>
      <c r="D9" s="91" t="s">
        <v>78</v>
      </c>
      <c r="E9" s="91"/>
      <c r="F9" s="91"/>
      <c r="G9" s="91"/>
      <c r="H9" s="91"/>
      <c r="I9" s="91"/>
      <c r="J9" s="91"/>
      <c r="K9" s="91"/>
      <c r="L9" s="91"/>
      <c r="M9" s="57"/>
      <c r="N9" s="57"/>
      <c r="O9" s="57"/>
      <c r="P9" s="57"/>
      <c r="Q9" s="61"/>
    </row>
    <row r="10" spans="1:17" x14ac:dyDescent="0.3">
      <c r="A10" s="5"/>
      <c r="B10" s="6"/>
      <c r="C10" s="1"/>
      <c r="D10" s="1"/>
      <c r="E10" s="4"/>
      <c r="F10" s="4"/>
      <c r="G10" s="1"/>
      <c r="H10" s="1"/>
      <c r="I10" s="1"/>
      <c r="J10" s="1"/>
      <c r="K10" s="7"/>
      <c r="L10" s="1"/>
      <c r="M10" s="1"/>
      <c r="N10" s="1"/>
      <c r="O10" s="1"/>
      <c r="P10" s="1"/>
    </row>
    <row r="11" spans="1:17" ht="15.6" x14ac:dyDescent="0.3">
      <c r="A11" s="1"/>
      <c r="B11" s="1"/>
      <c r="C11" s="1"/>
      <c r="D11" s="3"/>
      <c r="E11" s="4"/>
      <c r="F11" s="4"/>
      <c r="G11" s="1"/>
      <c r="H11" s="1"/>
      <c r="I11" s="92"/>
      <c r="J11" s="92"/>
      <c r="K11" s="92"/>
      <c r="L11" s="93"/>
      <c r="M11" s="93"/>
      <c r="N11" s="64"/>
      <c r="O11" s="1"/>
      <c r="P11" s="1"/>
    </row>
    <row r="12" spans="1:17" x14ac:dyDescent="0.3">
      <c r="A12" s="65" t="s">
        <v>80</v>
      </c>
      <c r="B12" s="65"/>
      <c r="C12" s="65"/>
      <c r="D12" s="3"/>
      <c r="E12" s="4"/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7" x14ac:dyDescent="0.3">
      <c r="A13" s="85" t="s">
        <v>0</v>
      </c>
      <c r="B13" s="87" t="s">
        <v>1</v>
      </c>
      <c r="C13" s="88" t="s">
        <v>2</v>
      </c>
      <c r="D13" s="89" t="s">
        <v>3</v>
      </c>
      <c r="E13" s="89" t="s">
        <v>4</v>
      </c>
      <c r="F13" s="90" t="s">
        <v>5</v>
      </c>
      <c r="G13" s="90"/>
      <c r="H13" s="90"/>
      <c r="I13" s="90"/>
      <c r="J13" s="90"/>
      <c r="K13" s="90"/>
      <c r="L13" s="90" t="s">
        <v>6</v>
      </c>
      <c r="M13" s="90"/>
      <c r="N13" s="90"/>
      <c r="O13" s="90"/>
      <c r="P13" s="90"/>
    </row>
    <row r="14" spans="1:17" ht="52.2" x14ac:dyDescent="0.3">
      <c r="A14" s="86"/>
      <c r="B14" s="87"/>
      <c r="C14" s="88"/>
      <c r="D14" s="89"/>
      <c r="E14" s="89"/>
      <c r="F14" s="8" t="s">
        <v>7</v>
      </c>
      <c r="G14" s="8" t="s">
        <v>8</v>
      </c>
      <c r="H14" s="8" t="s">
        <v>9</v>
      </c>
      <c r="I14" s="8" t="s">
        <v>10</v>
      </c>
      <c r="J14" s="8" t="s">
        <v>11</v>
      </c>
      <c r="K14" s="8" t="s">
        <v>12</v>
      </c>
      <c r="L14" s="8" t="s">
        <v>13</v>
      </c>
      <c r="M14" s="8" t="s">
        <v>9</v>
      </c>
      <c r="N14" s="8" t="s">
        <v>10</v>
      </c>
      <c r="O14" s="8" t="s">
        <v>11</v>
      </c>
      <c r="P14" s="8" t="s">
        <v>14</v>
      </c>
    </row>
    <row r="15" spans="1:17" x14ac:dyDescent="0.3">
      <c r="A15" s="9">
        <v>1</v>
      </c>
      <c r="B15" s="9">
        <v>2</v>
      </c>
      <c r="C15" s="9">
        <v>3</v>
      </c>
      <c r="D15" s="9">
        <v>4</v>
      </c>
      <c r="E15" s="9">
        <v>5</v>
      </c>
      <c r="F15" s="9">
        <v>6</v>
      </c>
      <c r="G15" s="9">
        <v>7</v>
      </c>
      <c r="H15" s="9">
        <v>8</v>
      </c>
      <c r="I15" s="9">
        <v>9</v>
      </c>
      <c r="J15" s="9">
        <v>10</v>
      </c>
      <c r="K15" s="9">
        <v>11</v>
      </c>
      <c r="L15" s="9">
        <v>12</v>
      </c>
      <c r="M15" s="9">
        <v>13</v>
      </c>
      <c r="N15" s="9">
        <v>14</v>
      </c>
      <c r="O15" s="9">
        <v>15</v>
      </c>
      <c r="P15" s="9">
        <v>16</v>
      </c>
    </row>
    <row r="16" spans="1:17" x14ac:dyDescent="0.3">
      <c r="A16" s="10">
        <v>1</v>
      </c>
      <c r="B16" s="11"/>
      <c r="C16" s="12" t="s">
        <v>15</v>
      </c>
      <c r="D16" s="11"/>
      <c r="E16" s="11"/>
      <c r="F16" s="13"/>
      <c r="G16" s="14"/>
      <c r="H16" s="15"/>
      <c r="I16" s="15"/>
      <c r="J16" s="15"/>
      <c r="K16" s="13"/>
      <c r="L16" s="13"/>
      <c r="M16" s="13"/>
      <c r="N16" s="13"/>
      <c r="O16" s="13"/>
      <c r="P16" s="13"/>
    </row>
    <row r="17" spans="1:16" x14ac:dyDescent="0.3">
      <c r="A17" s="10">
        <v>2</v>
      </c>
      <c r="B17" s="16"/>
      <c r="C17" s="17" t="s">
        <v>16</v>
      </c>
      <c r="D17" s="10"/>
      <c r="E17" s="18"/>
      <c r="F17" s="14"/>
      <c r="G17" s="14"/>
      <c r="H17" s="15"/>
      <c r="I17" s="15"/>
      <c r="J17" s="15"/>
      <c r="K17" s="14"/>
      <c r="L17" s="14"/>
      <c r="M17" s="14"/>
      <c r="N17" s="14"/>
      <c r="O17" s="14"/>
      <c r="P17" s="14"/>
    </row>
    <row r="18" spans="1:16" x14ac:dyDescent="0.3">
      <c r="A18" s="10">
        <v>3</v>
      </c>
      <c r="B18" s="16" t="s">
        <v>17</v>
      </c>
      <c r="C18" s="19" t="s">
        <v>18</v>
      </c>
      <c r="D18" s="10" t="s">
        <v>19</v>
      </c>
      <c r="E18" s="18">
        <v>1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x14ac:dyDescent="0.3">
      <c r="A19" s="10">
        <v>4</v>
      </c>
      <c r="B19" s="16" t="s">
        <v>17</v>
      </c>
      <c r="C19" s="21" t="s">
        <v>20</v>
      </c>
      <c r="D19" s="10" t="s">
        <v>21</v>
      </c>
      <c r="E19" s="22">
        <v>82.35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x14ac:dyDescent="0.3">
      <c r="A20" s="18">
        <v>5</v>
      </c>
      <c r="B20" s="23" t="s">
        <v>17</v>
      </c>
      <c r="C20" s="24" t="s">
        <v>22</v>
      </c>
      <c r="D20" s="18" t="s">
        <v>23</v>
      </c>
      <c r="E20" s="22">
        <v>1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x14ac:dyDescent="0.3">
      <c r="A21" s="10">
        <v>6</v>
      </c>
      <c r="B21" s="16" t="s">
        <v>17</v>
      </c>
      <c r="C21" s="21" t="s">
        <v>24</v>
      </c>
      <c r="D21" s="10" t="s">
        <v>21</v>
      </c>
      <c r="E21" s="22">
        <v>44.2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ht="27.6" x14ac:dyDescent="0.3">
      <c r="A22" s="10">
        <v>7</v>
      </c>
      <c r="B22" s="16" t="s">
        <v>17</v>
      </c>
      <c r="C22" s="19" t="s">
        <v>25</v>
      </c>
      <c r="D22" s="16" t="s">
        <v>19</v>
      </c>
      <c r="E22" s="26">
        <v>1</v>
      </c>
      <c r="F22" s="27"/>
      <c r="G22" s="20"/>
      <c r="H22" s="20"/>
      <c r="I22" s="28"/>
      <c r="J22" s="28"/>
      <c r="K22" s="20"/>
      <c r="L22" s="20"/>
      <c r="M22" s="20"/>
      <c r="N22" s="20"/>
      <c r="O22" s="20"/>
      <c r="P22" s="20"/>
    </row>
    <row r="23" spans="1:16" x14ac:dyDescent="0.3">
      <c r="A23" s="10">
        <v>8</v>
      </c>
      <c r="B23" s="16" t="s">
        <v>17</v>
      </c>
      <c r="C23" s="29" t="s">
        <v>26</v>
      </c>
      <c r="D23" s="10"/>
      <c r="E23" s="22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ht="27.6" x14ac:dyDescent="0.3">
      <c r="A24" s="10">
        <v>9</v>
      </c>
      <c r="B24" s="16" t="s">
        <v>17</v>
      </c>
      <c r="C24" s="30" t="s">
        <v>27</v>
      </c>
      <c r="D24" s="10" t="s">
        <v>21</v>
      </c>
      <c r="E24" s="22">
        <v>82.35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x14ac:dyDescent="0.3">
      <c r="A25" s="10">
        <v>10</v>
      </c>
      <c r="B25" s="16" t="s">
        <v>17</v>
      </c>
      <c r="C25" s="31" t="s">
        <v>28</v>
      </c>
      <c r="D25" s="10" t="s">
        <v>21</v>
      </c>
      <c r="E25" s="22"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ht="27.6" x14ac:dyDescent="0.3">
      <c r="A26" s="10">
        <v>11</v>
      </c>
      <c r="B26" s="16" t="s">
        <v>17</v>
      </c>
      <c r="C26" s="32" t="s">
        <v>29</v>
      </c>
      <c r="D26" s="10" t="s">
        <v>21</v>
      </c>
      <c r="E26" s="22">
        <f>E24</f>
        <v>82.35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6.8" x14ac:dyDescent="0.3">
      <c r="A27" s="10">
        <v>12</v>
      </c>
      <c r="B27" s="16" t="s">
        <v>17</v>
      </c>
      <c r="C27" s="33" t="s">
        <v>30</v>
      </c>
      <c r="D27" s="34" t="s">
        <v>31</v>
      </c>
      <c r="E27" s="35">
        <v>82.35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x14ac:dyDescent="0.3">
      <c r="A28" s="10">
        <v>13</v>
      </c>
      <c r="B28" s="16" t="s">
        <v>17</v>
      </c>
      <c r="C28" s="36" t="s">
        <v>32</v>
      </c>
      <c r="D28" s="35" t="s">
        <v>33</v>
      </c>
      <c r="E28" s="35">
        <f>E27*0.12</f>
        <v>9.8819999999999997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41.4" x14ac:dyDescent="0.3">
      <c r="A29" s="10">
        <v>14</v>
      </c>
      <c r="B29" s="16" t="s">
        <v>17</v>
      </c>
      <c r="C29" s="33" t="s">
        <v>34</v>
      </c>
      <c r="D29" s="34" t="s">
        <v>31</v>
      </c>
      <c r="E29" s="35">
        <f>E27</f>
        <v>82.35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x14ac:dyDescent="0.3">
      <c r="A30" s="10">
        <v>15</v>
      </c>
      <c r="B30" s="16" t="s">
        <v>17</v>
      </c>
      <c r="C30" s="37" t="s">
        <v>35</v>
      </c>
      <c r="D30" s="35" t="s">
        <v>36</v>
      </c>
      <c r="E30" s="35">
        <f>E29*1.2</f>
        <v>98.82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x14ac:dyDescent="0.3">
      <c r="A31" s="10">
        <v>16</v>
      </c>
      <c r="B31" s="16" t="s">
        <v>17</v>
      </c>
      <c r="C31" s="37" t="s">
        <v>37</v>
      </c>
      <c r="D31" s="35" t="s">
        <v>38</v>
      </c>
      <c r="E31" s="35">
        <f>E27*3.5</f>
        <v>288.22499999999997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x14ac:dyDescent="0.3">
      <c r="A32" s="10">
        <v>17</v>
      </c>
      <c r="B32" s="16" t="s">
        <v>17</v>
      </c>
      <c r="C32" s="38" t="s">
        <v>39</v>
      </c>
      <c r="D32" s="39" t="s">
        <v>36</v>
      </c>
      <c r="E32" s="39">
        <f>E29*2.3</f>
        <v>189.40499999999997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6.8" x14ac:dyDescent="0.3">
      <c r="A33" s="10">
        <v>18</v>
      </c>
      <c r="B33" s="16" t="s">
        <v>17</v>
      </c>
      <c r="C33" s="37" t="s">
        <v>40</v>
      </c>
      <c r="D33" s="34" t="s">
        <v>31</v>
      </c>
      <c r="E33" s="35">
        <f>E29*0.03</f>
        <v>2.4704999999999999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3">
      <c r="A34" s="10">
        <v>19</v>
      </c>
      <c r="B34" s="16" t="s">
        <v>17</v>
      </c>
      <c r="C34" s="37" t="s">
        <v>41</v>
      </c>
      <c r="D34" s="35" t="s">
        <v>42</v>
      </c>
      <c r="E34" s="40">
        <v>1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3">
      <c r="A35" s="10">
        <v>20</v>
      </c>
      <c r="B35" s="16" t="s">
        <v>17</v>
      </c>
      <c r="C35" s="21" t="s">
        <v>43</v>
      </c>
      <c r="D35" s="10" t="s">
        <v>21</v>
      </c>
      <c r="E35" s="22">
        <v>82.35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3">
      <c r="A36" s="10">
        <v>21</v>
      </c>
      <c r="B36" s="16" t="s">
        <v>17</v>
      </c>
      <c r="C36" s="41" t="s">
        <v>44</v>
      </c>
      <c r="D36" s="10" t="s">
        <v>21</v>
      </c>
      <c r="E36" s="22">
        <f>E35*1.1</f>
        <v>90.585000000000008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x14ac:dyDescent="0.3">
      <c r="A37" s="10">
        <v>22</v>
      </c>
      <c r="B37" s="16" t="s">
        <v>17</v>
      </c>
      <c r="C37" s="41" t="s">
        <v>45</v>
      </c>
      <c r="D37" s="10" t="s">
        <v>33</v>
      </c>
      <c r="E37" s="22">
        <f>E35*0.3</f>
        <v>24.704999999999998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x14ac:dyDescent="0.3">
      <c r="A38" s="10">
        <v>23</v>
      </c>
      <c r="B38" s="16" t="s">
        <v>17</v>
      </c>
      <c r="C38" s="21" t="s">
        <v>46</v>
      </c>
      <c r="D38" s="10" t="s">
        <v>21</v>
      </c>
      <c r="E38" s="22">
        <v>82.35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3">
      <c r="A39" s="10">
        <v>24</v>
      </c>
      <c r="B39" s="16" t="s">
        <v>17</v>
      </c>
      <c r="C39" s="41" t="s">
        <v>47</v>
      </c>
      <c r="D39" s="10" t="s">
        <v>33</v>
      </c>
      <c r="E39" s="22">
        <f>E38*0.12</f>
        <v>9.8819999999999997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x14ac:dyDescent="0.3">
      <c r="A40" s="10">
        <v>25</v>
      </c>
      <c r="B40" s="16" t="s">
        <v>17</v>
      </c>
      <c r="C40" s="41" t="s">
        <v>48</v>
      </c>
      <c r="D40" s="10" t="s">
        <v>33</v>
      </c>
      <c r="E40" s="22">
        <f>E38*0.25</f>
        <v>20.587499999999999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x14ac:dyDescent="0.3">
      <c r="A41" s="10">
        <v>26</v>
      </c>
      <c r="B41" s="16" t="s">
        <v>17</v>
      </c>
      <c r="C41" s="29" t="s">
        <v>49</v>
      </c>
      <c r="D41" s="10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x14ac:dyDescent="0.3">
      <c r="A42" s="10">
        <v>27</v>
      </c>
      <c r="B42" s="16" t="s">
        <v>17</v>
      </c>
      <c r="C42" s="21" t="s">
        <v>50</v>
      </c>
      <c r="D42" s="10" t="s">
        <v>21</v>
      </c>
      <c r="E42" s="26">
        <v>44.2</v>
      </c>
      <c r="F42" s="28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x14ac:dyDescent="0.3">
      <c r="A43" s="10">
        <v>28</v>
      </c>
      <c r="B43" s="16" t="s">
        <v>17</v>
      </c>
      <c r="C43" s="21" t="s">
        <v>51</v>
      </c>
      <c r="D43" s="10" t="s">
        <v>21</v>
      </c>
      <c r="E43" s="22">
        <f>E42*1.15</f>
        <v>50.83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ht="27.6" x14ac:dyDescent="0.3">
      <c r="A44" s="10">
        <v>29</v>
      </c>
      <c r="B44" s="16" t="s">
        <v>17</v>
      </c>
      <c r="C44" s="41" t="s">
        <v>52</v>
      </c>
      <c r="D44" s="10" t="s">
        <v>21</v>
      </c>
      <c r="E44" s="22">
        <f>E43</f>
        <v>50.83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x14ac:dyDescent="0.3">
      <c r="A45" s="10">
        <v>30</v>
      </c>
      <c r="B45" s="16" t="s">
        <v>17</v>
      </c>
      <c r="C45" s="29" t="s">
        <v>53</v>
      </c>
      <c r="D45" s="10"/>
      <c r="E45" s="22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6" ht="41.4" x14ac:dyDescent="0.3">
      <c r="A46" s="10">
        <v>31</v>
      </c>
      <c r="B46" s="16" t="s">
        <v>17</v>
      </c>
      <c r="C46" s="42" t="s">
        <v>54</v>
      </c>
      <c r="D46" s="10" t="s">
        <v>21</v>
      </c>
      <c r="E46" s="22">
        <v>44.2</v>
      </c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x14ac:dyDescent="0.3">
      <c r="A47" s="10"/>
      <c r="B47" s="16"/>
      <c r="C47" s="43" t="s">
        <v>55</v>
      </c>
      <c r="D47" s="10" t="s">
        <v>36</v>
      </c>
      <c r="E47" s="22">
        <v>748</v>
      </c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x14ac:dyDescent="0.3">
      <c r="A48" s="10">
        <v>32</v>
      </c>
      <c r="B48" s="16" t="s">
        <v>17</v>
      </c>
      <c r="C48" s="41" t="s">
        <v>56</v>
      </c>
      <c r="D48" s="10" t="s">
        <v>21</v>
      </c>
      <c r="E48" s="22">
        <f>E46*1.1</f>
        <v>48.620000000000005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21" x14ac:dyDescent="0.3">
      <c r="A49" s="10">
        <v>33</v>
      </c>
      <c r="B49" s="16" t="s">
        <v>17</v>
      </c>
      <c r="C49" s="44" t="s">
        <v>57</v>
      </c>
      <c r="D49" s="45" t="s">
        <v>21</v>
      </c>
      <c r="E49" s="46">
        <f>E46*1.1</f>
        <v>48.620000000000005</v>
      </c>
      <c r="F49" s="47"/>
      <c r="G49" s="20"/>
      <c r="H49" s="20"/>
      <c r="I49" s="47"/>
      <c r="J49" s="47"/>
      <c r="K49" s="20"/>
      <c r="L49" s="20"/>
      <c r="M49" s="20"/>
      <c r="N49" s="20"/>
      <c r="O49" s="20"/>
      <c r="P49" s="20"/>
    </row>
    <row r="50" spans="1:21" x14ac:dyDescent="0.3">
      <c r="A50" s="10">
        <v>34</v>
      </c>
      <c r="B50" s="16" t="s">
        <v>17</v>
      </c>
      <c r="C50" s="19" t="s">
        <v>58</v>
      </c>
      <c r="D50" s="10" t="s">
        <v>59</v>
      </c>
      <c r="E50" s="22">
        <v>28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21" x14ac:dyDescent="0.3">
      <c r="A51" s="10">
        <v>35</v>
      </c>
      <c r="B51" s="16" t="s">
        <v>17</v>
      </c>
      <c r="C51" s="48" t="s">
        <v>60</v>
      </c>
      <c r="D51" s="10" t="s">
        <v>59</v>
      </c>
      <c r="E51" s="22">
        <f>E50*1.1</f>
        <v>30.800000000000004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21" x14ac:dyDescent="0.3">
      <c r="A52" s="10">
        <v>36</v>
      </c>
      <c r="B52" s="16" t="s">
        <v>17</v>
      </c>
      <c r="C52" s="17" t="s">
        <v>61</v>
      </c>
      <c r="D52" s="10"/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21" x14ac:dyDescent="0.3">
      <c r="A53" s="10">
        <v>37</v>
      </c>
      <c r="B53" s="16" t="s">
        <v>17</v>
      </c>
      <c r="C53" s="21" t="s">
        <v>62</v>
      </c>
      <c r="D53" s="10" t="s">
        <v>23</v>
      </c>
      <c r="E53" s="22">
        <v>1</v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21" x14ac:dyDescent="0.3">
      <c r="A54" s="10">
        <v>38</v>
      </c>
      <c r="B54" s="16" t="s">
        <v>17</v>
      </c>
      <c r="C54" s="21" t="s">
        <v>63</v>
      </c>
      <c r="D54" s="10" t="s">
        <v>38</v>
      </c>
      <c r="E54" s="22">
        <v>89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21" x14ac:dyDescent="0.3">
      <c r="A55" s="10">
        <v>39</v>
      </c>
      <c r="B55" s="16" t="s">
        <v>17</v>
      </c>
      <c r="C55" s="21" t="s">
        <v>63</v>
      </c>
      <c r="D55" s="10" t="s">
        <v>38</v>
      </c>
      <c r="E55" s="22">
        <v>112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21" ht="27.6" x14ac:dyDescent="0.3">
      <c r="A56" s="10">
        <v>40</v>
      </c>
      <c r="B56" s="16" t="s">
        <v>17</v>
      </c>
      <c r="C56" s="49" t="s">
        <v>64</v>
      </c>
      <c r="D56" s="10" t="s">
        <v>65</v>
      </c>
      <c r="E56" s="22">
        <v>8</v>
      </c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21" x14ac:dyDescent="0.3">
      <c r="A57" s="10">
        <v>41</v>
      </c>
      <c r="B57" s="16" t="s">
        <v>17</v>
      </c>
      <c r="C57" s="49" t="s">
        <v>66</v>
      </c>
      <c r="D57" s="10" t="s">
        <v>65</v>
      </c>
      <c r="E57" s="22">
        <v>2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21" x14ac:dyDescent="0.3">
      <c r="A58" s="10">
        <v>42</v>
      </c>
      <c r="B58" s="16" t="s">
        <v>17</v>
      </c>
      <c r="C58" s="21" t="s">
        <v>67</v>
      </c>
      <c r="D58" s="10" t="s">
        <v>65</v>
      </c>
      <c r="E58" s="22">
        <v>18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21" x14ac:dyDescent="0.3">
      <c r="A59" s="10">
        <v>43</v>
      </c>
      <c r="B59" s="16" t="s">
        <v>17</v>
      </c>
      <c r="C59" s="17" t="s">
        <v>68</v>
      </c>
      <c r="D59" s="10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21" ht="15" thickBot="1" x14ac:dyDescent="0.35">
      <c r="A60" s="10">
        <v>44</v>
      </c>
      <c r="B60" s="16" t="s">
        <v>17</v>
      </c>
      <c r="C60" s="19" t="s">
        <v>69</v>
      </c>
      <c r="D60" s="10" t="s">
        <v>70</v>
      </c>
      <c r="E60" s="22">
        <v>1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21" ht="15.6" customHeight="1" x14ac:dyDescent="0.3">
      <c r="A61" s="50"/>
      <c r="B61" s="51"/>
      <c r="C61" s="52"/>
      <c r="D61" s="53"/>
      <c r="E61" s="54"/>
      <c r="F61" s="51"/>
      <c r="G61" s="51"/>
      <c r="H61" s="55"/>
      <c r="I61" s="55"/>
      <c r="J61" s="56"/>
      <c r="K61" s="56"/>
      <c r="L61" s="81" t="s">
        <v>82</v>
      </c>
      <c r="M61" s="81"/>
      <c r="N61" s="81"/>
      <c r="O61" s="81"/>
      <c r="P61" s="74">
        <f ca="1">P61</f>
        <v>0</v>
      </c>
      <c r="Q61" s="70"/>
      <c r="R61" s="70"/>
      <c r="S61" s="70"/>
      <c r="T61" s="70"/>
      <c r="U61" s="77"/>
    </row>
    <row r="62" spans="1:21" ht="15.6" x14ac:dyDescent="0.3">
      <c r="A62" s="50"/>
      <c r="B62" s="51"/>
      <c r="C62" s="52"/>
      <c r="N62" s="72"/>
      <c r="O62" s="73" t="s">
        <v>79</v>
      </c>
      <c r="P62" s="75">
        <f ca="1">P62*21%</f>
        <v>0</v>
      </c>
      <c r="Q62" s="66"/>
      <c r="R62" s="66"/>
      <c r="S62" s="66"/>
      <c r="T62" s="67"/>
      <c r="U62" s="78"/>
    </row>
    <row r="63" spans="1:21" ht="17.399999999999999" thickBot="1" x14ac:dyDescent="0.35">
      <c r="A63" s="94" t="s">
        <v>81</v>
      </c>
      <c r="B63" s="94"/>
      <c r="C63" s="94"/>
      <c r="N63" s="82" t="s">
        <v>83</v>
      </c>
      <c r="O63" s="82"/>
      <c r="P63" s="76">
        <f ca="1">SUM(P61:P62)</f>
        <v>0</v>
      </c>
      <c r="Q63" s="68"/>
      <c r="R63" s="68"/>
      <c r="S63" s="68"/>
      <c r="T63" s="69"/>
      <c r="U63" s="79"/>
    </row>
    <row r="64" spans="1:21" ht="14.4" customHeight="1" x14ac:dyDescent="0.3">
      <c r="N64" s="72"/>
      <c r="O64" s="72"/>
      <c r="P64" s="72"/>
    </row>
    <row r="65" spans="3:16" ht="15.6" x14ac:dyDescent="0.3">
      <c r="C65" s="80" t="s">
        <v>84</v>
      </c>
      <c r="N65" s="71"/>
      <c r="O65" s="71"/>
      <c r="P65" s="71"/>
    </row>
  </sheetData>
  <mergeCells count="17">
    <mergeCell ref="A63:C63"/>
    <mergeCell ref="L61:O61"/>
    <mergeCell ref="N63:O63"/>
    <mergeCell ref="A1:P2"/>
    <mergeCell ref="A4:P4"/>
    <mergeCell ref="E3:I3"/>
    <mergeCell ref="A13:A14"/>
    <mergeCell ref="B13:B14"/>
    <mergeCell ref="C13:C14"/>
    <mergeCell ref="D13:D14"/>
    <mergeCell ref="E13:E14"/>
    <mergeCell ref="F13:K13"/>
    <mergeCell ref="L13:P13"/>
    <mergeCell ref="D9:L9"/>
    <mergeCell ref="D6:G6"/>
    <mergeCell ref="I11:K11"/>
    <mergeCell ref="L11:M11"/>
  </mergeCells>
  <conditionalFormatting sqref="D27">
    <cfRule type="cellIs" dxfId="3" priority="3" stopIfTrue="1" operator="equal">
      <formula>0</formula>
    </cfRule>
    <cfRule type="expression" dxfId="2" priority="4" stopIfTrue="1">
      <formula>#DIV/0!</formula>
    </cfRule>
  </conditionalFormatting>
  <conditionalFormatting sqref="D32">
    <cfRule type="cellIs" dxfId="1" priority="1" stopIfTrue="1" operator="equal">
      <formula>0</formula>
    </cfRule>
    <cfRule type="expression" dxfId="0" priority="2" stopIfTrue="1">
      <formula>#DIV/0!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Justīne Jackeviča</cp:lastModifiedBy>
  <dcterms:created xsi:type="dcterms:W3CDTF">2022-03-07T12:25:12Z</dcterms:created>
  <dcterms:modified xsi:type="dcterms:W3CDTF">2022-04-04T12:55:52Z</dcterms:modified>
</cp:coreProperties>
</file>